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085" activeTab="0"/>
  </bookViews>
  <sheets>
    <sheet name="ОБЩАЯ ТАБЛИЦА по всем МО" sheetId="1" r:id="rId1"/>
  </sheets>
  <definedNames/>
  <calcPr fullCalcOnLoad="1"/>
</workbook>
</file>

<file path=xl/sharedStrings.xml><?xml version="1.0" encoding="utf-8"?>
<sst xmlns="http://schemas.openxmlformats.org/spreadsheetml/2006/main" count="829" uniqueCount="392">
  <si>
    <t>№ п/п</t>
  </si>
  <si>
    <t>Код мероприятия</t>
  </si>
  <si>
    <t>Наименование мероприятия</t>
  </si>
  <si>
    <t>Муниципальное образование, на территории которого реализуется мероприятие</t>
  </si>
  <si>
    <t xml:space="preserve">Описание мероприятия </t>
  </si>
  <si>
    <t>Стоимость мероприятия, тыс. руб.</t>
  </si>
  <si>
    <t>Сроки реализации мероприятия</t>
  </si>
  <si>
    <t>Объем финансирования, тыс. руб.</t>
  </si>
  <si>
    <t>дата начала</t>
  </si>
  <si>
    <t>дата завершения</t>
  </si>
  <si>
    <t>за пределами планового периода</t>
  </si>
  <si>
    <t>План расходов</t>
  </si>
  <si>
    <t>х</t>
  </si>
  <si>
    <t>Ленинск-Кузнецкий городской округ</t>
  </si>
  <si>
    <t>Мысковский городской округ</t>
  </si>
  <si>
    <t>Новокузнецкий городской округ</t>
  </si>
  <si>
    <t>Полысаевский городской округ</t>
  </si>
  <si>
    <t>Прокопьевский городской округ</t>
  </si>
  <si>
    <t>Юргинский городской округ</t>
  </si>
  <si>
    <t>Мариинский муниципальный округ</t>
  </si>
  <si>
    <t>Подготовка минерализованных полос</t>
  </si>
  <si>
    <t>Создание лесных питомников, в т.ч. разработка проектно-сметной документации</t>
  </si>
  <si>
    <t>Разработка лесохозяйственного регламента</t>
  </si>
  <si>
    <t>Ликвидация мест несанкционированного размещения отходов</t>
  </si>
  <si>
    <t>3.07</t>
  </si>
  <si>
    <t>Разработка пректно-сметной документации в целях реализации мероприятий, направленных на рекультивацию обьектов размещения отходов, в том числе твердых отходов</t>
  </si>
  <si>
    <t>Проект рекультивации</t>
  </si>
  <si>
    <t>Рекультивация земель</t>
  </si>
  <si>
    <t>Озеленение</t>
  </si>
  <si>
    <t>Аллейные посадки, рядовая посадка и т.д.</t>
  </si>
  <si>
    <t xml:space="preserve">4.01 </t>
  </si>
  <si>
    <t>4.01</t>
  </si>
  <si>
    <t>Березовский городской округ</t>
  </si>
  <si>
    <t>Организация и проведение акций по посадке леса</t>
  </si>
  <si>
    <t>Ижморский ТО</t>
  </si>
  <si>
    <t>Посадка зеленых насаждений</t>
  </si>
  <si>
    <t>Красноярский ТО</t>
  </si>
  <si>
    <t>Колыонский ТО</t>
  </si>
  <si>
    <t>Троицкий ТО</t>
  </si>
  <si>
    <t>Симбирский ТО</t>
  </si>
  <si>
    <t>Постниковский ТО</t>
  </si>
  <si>
    <t>Святославский ТО</t>
  </si>
  <si>
    <t>Ижморский МО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</si>
  <si>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отходов</t>
  </si>
  <si>
    <t>3.02</t>
  </si>
  <si>
    <t>Рекультивация земель, нарушенных в результате добычи полезных ископаемых, в том числе разработка проектной сметной документации</t>
  </si>
  <si>
    <t>Кемеровский муниципальный округ</t>
  </si>
  <si>
    <t>Ликвидация последствий вскрытия устьев, раскопок промышленной площадки ОАО «Шахта им. Волкова» (Муниципальная земля: Промплощадка, Вентиляционный бремсберг №1)</t>
  </si>
  <si>
    <t>Осуществление мер по экологической реабилитации, восстановлению и улучшению экологического состояния водных объектов</t>
  </si>
  <si>
    <t>Установка аншлагов (информационных щитов) на границах особо охраняемых природных территорий, информирующих о видах деятельности, запрещенных на таких территориях</t>
  </si>
  <si>
    <t>Установка информационных аншлагов на границе особо охраняемой природной территории местного значения «Природный комплекс «Петровско-Андреевский»</t>
  </si>
  <si>
    <t>Проведение мероприятий в области охраны окружающей среды на особо охраняемых природных территориях регионального или местного значения</t>
  </si>
  <si>
    <t xml:space="preserve">Проведение мероприятий по охране окружающей среды на особо охраняемой природной территории местного значения «Природный комплекс «Петровско-Андреевский» </t>
  </si>
  <si>
    <t>Выявление и оценка объектов накопленного вреда окружающей среде, в том числе проведение инженерных изысканий на таких объектах</t>
  </si>
  <si>
    <t xml:space="preserve">Проведение работ по ликвидации накопленного вреда окружающей среде </t>
  </si>
  <si>
    <t>Разработка проектно-сметной документации в целях реализации мероприятий, направленных на снижение загрязнения атмосферного воздуха</t>
  </si>
  <si>
    <t>Разработка проектно-сметной документации на обустройство закрытых угольных складов на котельных</t>
  </si>
  <si>
    <t>Разработка проектно-сметной документации на перевод котельных с угольного топлива на газ</t>
  </si>
  <si>
    <t xml:space="preserve">Проектирование ликвидации мест размещения несанкционированнного размещения ТКО, строительных отходов с последующей рекультивацией  </t>
  </si>
  <si>
    <t>Проектирование очистных сооружений и канализационных сетей с целью ликвидации мест размещения несанкционированнного размещения жидких бытовых отходов</t>
  </si>
  <si>
    <t>Ликвидация мест размещения несанкционированнного размещения ТКО, строительных отходов</t>
  </si>
  <si>
    <t>Проведение  рекультивации земель после ликвидации мест несанкционированнного размещения ТКО, строительных отходов</t>
  </si>
  <si>
    <t>1.01</t>
  </si>
  <si>
    <t>2.02</t>
  </si>
  <si>
    <t>6.02</t>
  </si>
  <si>
    <t>6.03</t>
  </si>
  <si>
    <t>7.01</t>
  </si>
  <si>
    <t>Разработка проектно-сметной документации в целях реализации мероприятий, направленных на рекультивацию объектов размещения отходов, в том числе твердых коммунальных отходов</t>
  </si>
  <si>
    <t>Ленинск-Кузнецкий муниципальный округ</t>
  </si>
  <si>
    <t>Ликвидация мест несанкционированного размещения отходов на территории Ленинск-Кузнецкого муниципального округа</t>
  </si>
  <si>
    <t>4.03</t>
  </si>
  <si>
    <t xml:space="preserve">Озеленение </t>
  </si>
  <si>
    <t>Междуреченский городской округ</t>
  </si>
  <si>
    <t>Разработка проектно-сметной документации по ликвидации накопленного вреда окружающей среде</t>
  </si>
  <si>
    <t>Проведение работ по ликвидации накопленного вреда окружающей среде</t>
  </si>
  <si>
    <t>10.01</t>
  </si>
  <si>
    <t>Разработка проекто-сметной документации в целях реализации мероприятий, направленных на ликвидацию мест несанкционированного размещения отходов</t>
  </si>
  <si>
    <t>Осиниковский городской округ</t>
  </si>
  <si>
    <t>2.02.</t>
  </si>
  <si>
    <t>3.05.</t>
  </si>
  <si>
    <t>Разработка документации по проектированию (изменению) границ лесопарковых зон, зеленых зон</t>
  </si>
  <si>
    <t>3.06.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</si>
  <si>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 (за исключением лесозащитного районирования и государственного лесопатологического мониторинга), воспроизводства лесов (за исключением лесосеменного районирования, формирования федерального фонда семян лесных растений и государственного мониторинга воспроизводства лесов), лесоразведения</t>
  </si>
  <si>
    <t>Посадка деревьев</t>
  </si>
  <si>
    <t>Промышленновский муниципальный округ</t>
  </si>
  <si>
    <t>3 000,0</t>
  </si>
  <si>
    <t>Осуществление контроля и приемки проведенных работ по ликвидации объектов накопленного вреда окружающей среде</t>
  </si>
  <si>
    <t>Тисульский МО</t>
  </si>
  <si>
    <t>Топкинский муниципальный округ</t>
  </si>
  <si>
    <t xml:space="preserve">Погрузка, вывоз отходов </t>
  </si>
  <si>
    <t>Тяжинский муниципальный округ</t>
  </si>
  <si>
    <t>Уборка территорий от мусора,стихийных свалок</t>
  </si>
  <si>
    <t>-Юргинка;</t>
  </si>
  <si>
    <t>- Искитим;</t>
  </si>
  <si>
    <t>- Бурлачиха;</t>
  </si>
  <si>
    <t>Посадка леса</t>
  </si>
  <si>
    <t>Разработка ПСД на рекультивацию полигона ТБО, экспертиза ПСД</t>
  </si>
  <si>
    <t>Озеленение территории Юргинского городского округа, посадка и содержание деревьев и цветов</t>
  </si>
  <si>
    <t>Вывоз несанкционированных свалок</t>
  </si>
  <si>
    <t>Яшкинский муниципальный округ</t>
  </si>
  <si>
    <t xml:space="preserve">Организация и проведение акций по посадке леса </t>
  </si>
  <si>
    <t>Рекультивация объектов размещения отходов, в том числе твердых коммунальных отходов</t>
  </si>
  <si>
    <t>Организация, содержание и уборка мест накопления твердых коммунальных отходов, ликвидация несанкционированных свалок</t>
  </si>
  <si>
    <t>Прочистка и обновление противопожарных минеральных полос, мониторинг пожарной безопасности, наземное маршрутное патрулирование</t>
  </si>
  <si>
    <t>3.06</t>
  </si>
  <si>
    <t>Калтанский городской округ</t>
  </si>
  <si>
    <t>2022г.</t>
  </si>
  <si>
    <t>Прокопьевский муниципальный округ</t>
  </si>
  <si>
    <t>Организация озеленения населенных пунктов  и благоустройство зеленых зон</t>
  </si>
  <si>
    <t>Крапивинский муниципальный округ</t>
  </si>
  <si>
    <t>Услуги по ликвидации несанкционированных свалок и мест складирования отходов с транспортированием отходов на специализированные объекты размещения отходов в целях утилизации, обезвреживания, захоронения</t>
  </si>
  <si>
    <t>Реализация мероприятий по охране и воспроизводству объектов животного мира и среды их обитания</t>
  </si>
  <si>
    <t>Все муниципальные образования Кемеровской области - Кузбасса</t>
  </si>
  <si>
    <t>Осуществление рейдовых выездов,  выполнение биотехнических мероприятий</t>
  </si>
  <si>
    <t>Осуществление переданных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</si>
  <si>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Мониторинг объектов животного и растительного мира, занесенных в Красную книгу Российской Федерации и Красные книги субъектов Российской Федерации</t>
  </si>
  <si>
    <t xml:space="preserve">Проведение учетов  численности объектов животного мира </t>
  </si>
  <si>
    <t>Реализация специальных мер по охране объектов животного и растительного мира, занесенных в Красную книгу Российской Федерации</t>
  </si>
  <si>
    <t>Осуществление рейдовых выездов</t>
  </si>
  <si>
    <t>Проведение комплексного экологического обследования территории для придания им статуса особо охраняемой природной территории и разработка комплексных материалов экологического обследования территории, обосновывающих придание ей статуса  особо охраняемой природной территории</t>
  </si>
  <si>
    <t>КемеровскийМО</t>
  </si>
  <si>
    <t>Юргинский МО</t>
  </si>
  <si>
    <t>Топкинский МО</t>
  </si>
  <si>
    <t>Промышленновский МО</t>
  </si>
  <si>
    <t>Проведение комплексного экологического обследования территории для придания им статуса особо охраняемой природной территории</t>
  </si>
  <si>
    <t>Таштагольский МР</t>
  </si>
  <si>
    <t>Мысковский ГО</t>
  </si>
  <si>
    <t>Междуреченский ГО</t>
  </si>
  <si>
    <t>Укрепление материально-технической базы государственных учреждений, осуществляющих охрану и управление особо охраняемыми природными территориями</t>
  </si>
  <si>
    <t>Яшкинский МО</t>
  </si>
  <si>
    <t>Покупка техники</t>
  </si>
  <si>
    <t>5.01</t>
  </si>
  <si>
    <t>5.02</t>
  </si>
  <si>
    <t>5.03</t>
  </si>
  <si>
    <t>5.04</t>
  </si>
  <si>
    <t>6.01</t>
  </si>
  <si>
    <t>6.04</t>
  </si>
  <si>
    <t>Ликвидация свалки</t>
  </si>
  <si>
    <t>2024г.</t>
  </si>
  <si>
    <t>Гурьевский Муниципальный Округ</t>
  </si>
  <si>
    <t>Оснащение лесохозяйственных учреждений специализированной техникой для проведения комплекса мероприятий по охране, защите, воспроизводству лесов, лесоразведению</t>
  </si>
  <si>
    <t>Закупка лесопожарной техникой и оборудованием для проведения комплекса мероприятий по охране лесов от пожаров</t>
  </si>
  <si>
    <t>3.01</t>
  </si>
  <si>
    <t xml:space="preserve">Муниципальные образования Кузбасса (Департамент лесного комплекса Кузбасса) </t>
  </si>
  <si>
    <t xml:space="preserve">План расходов (всего) </t>
  </si>
  <si>
    <t xml:space="preserve">Прогноз доходов (всего)*** </t>
  </si>
  <si>
    <r>
      <t>Ликвидация мест несанкционированного размещения отходов</t>
    </r>
    <r>
      <rPr>
        <b/>
        <sz val="6"/>
        <color indexed="8"/>
        <rFont val="Times New Roman"/>
        <family val="1"/>
      </rPr>
      <t xml:space="preserve"> </t>
    </r>
  </si>
  <si>
    <t>Киселевский городской округ</t>
  </si>
  <si>
    <t>Противо-пожарная опашка 4км</t>
  </si>
  <si>
    <t>План расходов Анжеро-Судженского ГО (всего)</t>
  </si>
  <si>
    <t>Прогноз доходов Анжеро-Судженского ГО (всего)***</t>
  </si>
  <si>
    <t>План расходов Беловского ГО (всего)</t>
  </si>
  <si>
    <t>Прогноз доходов Беловского ГО (всего)***</t>
  </si>
  <si>
    <t>План расходов Березовского ГО (всего)</t>
  </si>
  <si>
    <t>Прогноз доходов Березовского ГО (всего)***</t>
  </si>
  <si>
    <t>План расходов Калтанского ГО (всего)</t>
  </si>
  <si>
    <t>Прогноз доходов Калтанского ГО (всего)***</t>
  </si>
  <si>
    <t>План расходов Кемеровского ГО (всего)</t>
  </si>
  <si>
    <t>Прогноз доходов Кемеровского ГО (всего)***</t>
  </si>
  <si>
    <r>
      <t>Ликвидация несанкционированных свалок 147545м</t>
    </r>
    <r>
      <rPr>
        <vertAlign val="superscript"/>
        <sz val="6"/>
        <color indexed="8"/>
        <rFont val="Times New Roman"/>
        <family val="1"/>
      </rPr>
      <t>3</t>
    </r>
    <r>
      <rPr>
        <sz val="6"/>
        <color indexed="8"/>
        <rFont val="Times New Roman"/>
        <family val="1"/>
      </rPr>
      <t xml:space="preserve">  </t>
    </r>
  </si>
  <si>
    <t>План расходов Киселевского ГО (всего)</t>
  </si>
  <si>
    <t>Прогноз доходов Киселевского ГО (всего)***</t>
  </si>
  <si>
    <t>План расходов Ленинск-Кузнецкого ГО (всего)</t>
  </si>
  <si>
    <t>Прогноз доходов Ленинск-Кузнецкого ГО (всего)***</t>
  </si>
  <si>
    <t>План расходов Междуреченского ГО (всего)</t>
  </si>
  <si>
    <t>Прогноз доходов Междуреченского ГО (всего)***</t>
  </si>
  <si>
    <t>План расходов Мысковского ГО (всего)</t>
  </si>
  <si>
    <t>Прогноз доходов Мысковского ГО (всего)***</t>
  </si>
  <si>
    <t>План расходов Новокузнецкого ГО (всего)</t>
  </si>
  <si>
    <t>Прогноз доходов Новокузнецкого ГО (всего)***</t>
  </si>
  <si>
    <t>План расходов Прокопьевского ГО (всего)</t>
  </si>
  <si>
    <t>Прогноз доходов Прокопьевского ГО (всего)***</t>
  </si>
  <si>
    <t>План расходов Тайгинский ГО (всего)</t>
  </si>
  <si>
    <t>Прогноз доходов Тайгинский ГО (всего)***</t>
  </si>
  <si>
    <t>План расходов Юргинского ГО (всего)</t>
  </si>
  <si>
    <t>Прогноз доходов Юргинского ГО (всего)</t>
  </si>
  <si>
    <t>План расходов муниципальных образований Кузбасса (данные от Департамента животного мира Кузбасса)</t>
  </si>
  <si>
    <t>Прогноз доходов муниципальных образований Кузбасса (данные от Департамента животного мира Кузбасса)***</t>
  </si>
  <si>
    <t>План расходов муниципальных образований Кузбасса (данные от Департамента лесного комплекса Кузбасса)</t>
  </si>
  <si>
    <t>Прогноз доходов муниципальных образований Кузбасса (данные от Департамента лесного комплекса Кузбасса)</t>
  </si>
  <si>
    <t xml:space="preserve">План расходов Мариинского МО (всего) </t>
  </si>
  <si>
    <t xml:space="preserve">Прогноз доходов Мариинского МО (всего)*** </t>
  </si>
  <si>
    <t>План расходов Беловского МО (всего)</t>
  </si>
  <si>
    <t>Прогноз доходов Беловского МО (всего)***</t>
  </si>
  <si>
    <t>План расходов Гурьевского МО (всего)</t>
  </si>
  <si>
    <t>Прогноз доходов Гурьевского МО (всего)***</t>
  </si>
  <si>
    <t>План расходов Ижморского МО (всего)</t>
  </si>
  <si>
    <t>Прогноз доходов Ижморского МО (всего)***</t>
  </si>
  <si>
    <t>План расходов Кемеровского МО (всего)</t>
  </si>
  <si>
    <t>Прогноз доходов Кемеровского МО (всего)</t>
  </si>
  <si>
    <t>План расходов Крапивинского МО (всего)</t>
  </si>
  <si>
    <t>Прогноз доходов Крапивинского МО (всего)</t>
  </si>
  <si>
    <t>План расходов Ленинск-Кузнецкого МО (всего)</t>
  </si>
  <si>
    <t>Прогноз доходов Ленинск-Кузнецкого МО (всего)</t>
  </si>
  <si>
    <t>План расходов Прокопьевского МО (всего)</t>
  </si>
  <si>
    <t>Прогноз доходов Прокопьевского МО (всего)***</t>
  </si>
  <si>
    <t>План расходов Промышленновского МО (всего)</t>
  </si>
  <si>
    <t>Прогноз доходов Промышленновского МО (всего)***</t>
  </si>
  <si>
    <t>План расходов Тисульского МО (всего)</t>
  </si>
  <si>
    <t>Прогноз доходов Тисульского МО (всего)***</t>
  </si>
  <si>
    <t>План расходов Топкинского МО (всего)</t>
  </si>
  <si>
    <t>Прогноз доходов Топкинского МО (всего)***</t>
  </si>
  <si>
    <t>План расходов Тяжинского МО (всего)</t>
  </si>
  <si>
    <t>Прогноз доходов Тяжинского МО (всего)***</t>
  </si>
  <si>
    <t>План расходов Чебулинского МО (всего)</t>
  </si>
  <si>
    <t>План расходов Юргинского МО (всего)</t>
  </si>
  <si>
    <t>Прогноз доходов Юргинского МО (всего)***</t>
  </si>
  <si>
    <t>План расходов Яшкинского МО (всего)</t>
  </si>
  <si>
    <t>Прогноз доходов  Яшкинского МО (всего)***</t>
  </si>
  <si>
    <t>План расходов Таштагольского муниципального района (всего)</t>
  </si>
  <si>
    <t>Прогноз доходов Таштагольского муниципального района (всего)***</t>
  </si>
  <si>
    <t>Кемеровский ГО</t>
  </si>
  <si>
    <t>до окончания ликвидации объекта</t>
  </si>
  <si>
    <t>Прогноз доходов Чебулинского МО (всего)</t>
  </si>
  <si>
    <t xml:space="preserve">План расходов по Кемеровской области - Кузбассу (всего) </t>
  </si>
  <si>
    <t>План расходов Осинниковского ГО (всего)</t>
  </si>
  <si>
    <t>Прогноз доходов Осинниковского ГО (всего)***</t>
  </si>
  <si>
    <t>План расходов Полысаевского ГО (всего)</t>
  </si>
  <si>
    <t>Прогноз доходов Полысаевского ГО (всего)***</t>
  </si>
  <si>
    <t xml:space="preserve">Прогноз доходов по Кемеровской области - Кузбассу (всего)*** </t>
  </si>
  <si>
    <t>(наименование субъекта Российской Федерации)</t>
  </si>
  <si>
    <t>г. Кемерово</t>
  </si>
  <si>
    <t>(место составления)</t>
  </si>
  <si>
    <t xml:space="preserve">* указывается объем расходов, произведенных до текущего года. Для плана, утверждаемого в 2022 году, указывается объем расходов, произведенных до 01.09.2022
** указывается объем межбюджетных трансфертов из федерального бюджета, предусмотренных федеральным законом о федеральном бюджете (проектом федерального закона о федеральном бюджете)
*** указывается сумма прогнозируемых поступлений в соответствующий бюджет от платы за негативное воздействие на окружающую среду, штрафов, установленных Кодексом Российской Федерации об административных правонарушениях за административные правонарушения в области охраны окружающей среды и природопользования, а также суммы административных штрафов, установленных законами субъектов Российской Федерации за административные правонарушения в области охраны окружающей среды и природопользования, платежей по искам о возмещении вреда, причиненного окружающей среде, в том числе водным объектам, вследствие нарушений обязательных требований, платежей, уплачиваемых при добровольном возмещении вреда, причиненного окружающей среде, в том числе водным объектам, вследствие нарушений обязательных требований
</t>
  </si>
  <si>
    <t>10.02</t>
  </si>
  <si>
    <t>8.02</t>
  </si>
  <si>
    <t>8.01</t>
  </si>
  <si>
    <t>10.2</t>
  </si>
  <si>
    <t>8.02.</t>
  </si>
  <si>
    <t>10.02.</t>
  </si>
  <si>
    <t>Выполнение работ по проведению противопожарных мероприятий на озелененных территориях города Кемерово. Патрулирование и ликвидирование очагов возгорания</t>
  </si>
  <si>
    <t>Содержание ООПТ "Рудничный бор". Поддержание чистоты на территории ООПТ, установка знаков и аншлагов, уход за зелеными насаждениями и др.</t>
  </si>
  <si>
    <t>Разработка ПСД</t>
  </si>
  <si>
    <t>Выявление и оценка объектов накопленного вреда окружающей среде, в том числе проведение инженерных изысканий на таких объектах (субсидия органам местного самоуправления</t>
  </si>
  <si>
    <t>субсидия органам местного самоуправления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</si>
  <si>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 (за исключением лесозащитного районирования и государственного лесопатологического мониторинга), воспроизводства лесов (за исключением лесосеменного районирования, формирования федерального фонда семян лесных растений и государственного мониторинга воспроизводства лесов), лесоразведения.</t>
  </si>
  <si>
    <t>1.02</t>
  </si>
  <si>
    <t>1.03</t>
  </si>
  <si>
    <t>1.04</t>
  </si>
  <si>
    <t xml:space="preserve"> 31.12.2024</t>
  </si>
  <si>
    <t>Высадка саженцев деревьев на территории округа</t>
  </si>
  <si>
    <t xml:space="preserve">Выполнение работ по подготовке посадочных мест, поставке и посадке зеленых насаждений в г. Кемерово </t>
  </si>
  <si>
    <t>Работы, направленные на подготовку к озеленительным мероприятиям и содержание зеленых насаждений</t>
  </si>
  <si>
    <t>Анжеро-Судженский городской округ</t>
  </si>
  <si>
    <t xml:space="preserve"> Беловский городской округ </t>
  </si>
  <si>
    <t xml:space="preserve">Беловский городской округ </t>
  </si>
  <si>
    <t>Тайгинский городской округ</t>
  </si>
  <si>
    <t>Юргинский муниципальный округ</t>
  </si>
  <si>
    <t xml:space="preserve">Выявление и оценка объектов накопленного вреда окружающей среде, в том числе проведение инженерных изысканий на таких объектах </t>
  </si>
  <si>
    <t>Инженерные изыскания на объекте «свалка твердых коммунальных отходов (ТКО) в районе п. Баевка Новокузнецкого  муниципального района»</t>
  </si>
  <si>
    <t>Инженерные изыскания на объекте «Участок «Апанасовский» ООО «Разрез «Бунгурский – Северный» - 800 м на запад; автодорога «Листвяги –Апанас» - 170 м. на запад; п. Апанас – 800 м. на юго-запад»</t>
  </si>
  <si>
    <t>Инженерные изыскания на объекте  «битумное хранилище в районе п. ст. Тальжино Новокузнецкого муниципального района»</t>
  </si>
  <si>
    <t>Проведение работ по ликвидации накопленного вреда окружающей среде на объекте «несанкционированная свалка твердых коммунальных отходов (ТКО) в районе п. Баевка Новокузнецкого  муниципального района»</t>
  </si>
  <si>
    <t>Проведение работ по ликвидации накопленного вреда окружающей среде на объекте «Участок «Апанасовский» ООО «Разрез «Бунгурский – Северный» - 800 м на запад; автодорога «Листвяги –Апанас» - 170 м. на запад; п. Апанас – 800 м. на юго-запад»</t>
  </si>
  <si>
    <t>Проведение работ по ликвидации накопленного вреда окружающей среде на объекте «битумное хранилище в районе п. ст. Тальжино Новокузнецкого муниципального района»</t>
  </si>
  <si>
    <t>местный бюджет</t>
  </si>
  <si>
    <t>бюджет субъекта Российской Федерации</t>
  </si>
  <si>
    <t>межбюджетные трансферты из федерального бюджета**</t>
  </si>
  <si>
    <t>мероприятие фининсируется за счет внебюджетных источников</t>
  </si>
  <si>
    <t>1.04.</t>
  </si>
  <si>
    <t>Выполнение мероприятий по улучшению экологического состояния реки Кондома в виде проведения работ по расчистке реки от дикорастущей поросли  (древесно-кустарниковая растительность</t>
  </si>
  <si>
    <t>Выполнение мероприятий по улучшению экологического состояния реки Шуштепка  в виде проведения работ по расчистке реки от дикорастущей поросли  (древесно- кустарниковая растительность)</t>
  </si>
  <si>
    <t xml:space="preserve">Проведение мероприятий в области охраны окружающей среды на особо охраняемых природных территориях регионального или местного значения. </t>
  </si>
  <si>
    <t>Беловский муниципальный округ, Старобачатское территориальное управление, п. Щебзавод</t>
  </si>
  <si>
    <t>январь 2023 г.</t>
  </si>
  <si>
    <t>декабрь 2023 г.</t>
  </si>
  <si>
    <t>Беловский муниципальный округ, Старопестеревское территориальное управление, с. Старопестерево</t>
  </si>
  <si>
    <t>январь 2024 г.</t>
  </si>
  <si>
    <t>декабрь 2024 г.</t>
  </si>
  <si>
    <t>Беловский муниципальный округ, Менчерепское территориальное управление, с. Менчереп</t>
  </si>
  <si>
    <t>ноябрь 2022 г.</t>
  </si>
  <si>
    <t>декабрь 2022 г.</t>
  </si>
  <si>
    <t>Беловский муниципальный округ, Моховское территориальное управление</t>
  </si>
  <si>
    <t>Беловский муниципальный округ, Новобачатское территориальное управление</t>
  </si>
  <si>
    <t>Беловский муниципальный округ</t>
  </si>
  <si>
    <t>октябрь 2023 г.</t>
  </si>
  <si>
    <t>Посадка деревьев (сосна/ берёза) 2000шт.</t>
  </si>
  <si>
    <t>Мониторинг: Выполнение работы на тему ведение пространственного мониторинга</t>
  </si>
  <si>
    <t xml:space="preserve">Очистка водных объектов от мусора,  дикорастущей поросли и кустарников пруда Комсомольский,  пгт. Яшкино </t>
  </si>
  <si>
    <t>Очистка водных объектов от мусора, дикорастущей поросли и кустарников пруда Шахтер и Красносельский пруд</t>
  </si>
  <si>
    <t>Ликвидация мест несанкционированного размещения отходов, в том числе очистка береговой полосы, реки Салаирчик, Нарышевка, М.Бачат</t>
  </si>
  <si>
    <t>4.02</t>
  </si>
  <si>
    <t>Расчистка от мусора, дикорастущей поросли и кустарников  русла малых рек:</t>
  </si>
  <si>
    <t>Мониторинг состояния и загрязнения окружающей среды на территориях объектов отходов</t>
  </si>
  <si>
    <t>Ликвидация несанкционированных свалок</t>
  </si>
  <si>
    <t>Противопожарная опашка</t>
  </si>
  <si>
    <t>Ликвидация несанкционированных мест размещения отходов</t>
  </si>
  <si>
    <t>ликвидация несанкционированных свалок</t>
  </si>
  <si>
    <t>Озеленение населенных пунктов округа, подготовка почвы, приобретение кустарников, цветов, растений и пр.</t>
  </si>
  <si>
    <t>Сбор, транспортирование и размещение ТКО, содержание и очистка площадок ТКО и прилегающих территорий от несанкционированных накоплений</t>
  </si>
  <si>
    <t>Очистка воды от мусора и дикорастущей поросли, река Салаирчик</t>
  </si>
  <si>
    <t xml:space="preserve">1.03 </t>
  </si>
  <si>
    <t>Разработка проектно-сметной документации</t>
  </si>
  <si>
    <t>1.02.</t>
  </si>
  <si>
    <t>11 000,00</t>
  </si>
  <si>
    <t>Проведение мероприятий в области охраны окружающей среды на особо охраняемых природных территориях местного значения</t>
  </si>
  <si>
    <t>Особо охраняемые территории</t>
  </si>
  <si>
    <t>Сбор, расчистка и утилизация веток, кустарников, репья и мелколесья на территории Мысковского городского округа</t>
  </si>
  <si>
    <t>Закупка саженцев, кустарников, посадка деревьев, уход за деревьями (побелка), живой изгородью и кустарниками (обрезка, стрижка), валка деревьев</t>
  </si>
  <si>
    <t>Содержание газонов, скотомогильника (уборка мусора, косьба, вывоз, восстановление)</t>
  </si>
  <si>
    <t>Закупка саженцев (цветов), посадка и уход за клумбами (очистка от травы, мусора, полив, подвоз грунта)</t>
  </si>
  <si>
    <t>Санитарная обработка зеленых насаждений в местах массового пребывания людей</t>
  </si>
  <si>
    <t>Санитарная очистка, уборка контейнерных площадок на городских и общественных территориях (вывоз веток и мусора)</t>
  </si>
  <si>
    <t>184 029,52</t>
  </si>
  <si>
    <t>Мероприятия по осуществлению  на землях лесного фонда охраны лесов</t>
  </si>
  <si>
    <t>Степень приоритетности - низкая.
Озеленение на территории Беловского муниципального округа.</t>
  </si>
  <si>
    <t>Степень приоритетности - средняя.
Ликвидация мест несанкционированного размещения отходов на территории Беловского муниципального округа.</t>
  </si>
  <si>
    <t>Степень приоритетности- высокая
Рекультивация объектов размещения отходов, в том числе твердых коммунальных отходов</t>
  </si>
  <si>
    <t>Ликвидация несанкционированной свалки в д. Максимово Крапивинского муниципального округа</t>
  </si>
  <si>
    <t>Ликвидация несанкционированной свалки в с. Барачаты Крапивинского муниципального округа</t>
  </si>
  <si>
    <t>Организация и проведение акций по посадке леса на территории Крапивинского муниципального округа</t>
  </si>
  <si>
    <t>Установка аншлагов (информационных щитов) на границах городских лесов Крапивинского муниципального округа</t>
  </si>
  <si>
    <t>Ликвидация несанкционированных мест: - дорога Тисуль-Ржавчик, координаты 55.712148 88.288926, захламления протяженностью около 1,5 км.; на территориях населенных пунктов, приобретение контейнеров</t>
  </si>
  <si>
    <t>Разработка проектной документации на выполнение мероприятий по рекультивации  «Участок «Апанасовский» ООО «Разрез «Бунгурский – Северный» - 800 м на запад; автодорога «Листвяги –Апанас» - 170 м. на запад; п. Апанас – 800 м. на юго-запад»</t>
  </si>
  <si>
    <t>Разработка проектной документации  «Разработка проектной документации «Ликвидация битумного хранилища в районе п. ст. Тальжино Новокузнецкого муниципального района (2 этап)»</t>
  </si>
  <si>
    <t>до окончания работ</t>
  </si>
  <si>
    <t>до окончания выполнения мероприятия</t>
  </si>
  <si>
    <t>9.01</t>
  </si>
  <si>
    <t>Проведение наблюдений за состоянием и загрязнением окружающей среды</t>
  </si>
  <si>
    <t>Ликвидация последствий вскрытия устьев ООО «Шахта Бирюлинская» (Муниципальная земля)</t>
  </si>
  <si>
    <t>Новокузнецкий муниципальный округ, п. Баевка</t>
  </si>
  <si>
    <t>Новокузнецкий муниципальный округ, п. Апанас</t>
  </si>
  <si>
    <t>Новокузнецкий муниципальный округ, п. ст. Тальжино</t>
  </si>
  <si>
    <t>1.03.</t>
  </si>
  <si>
    <t>Степень приоритетности - высокая.
Расчистка берега реки от дикорастущей поросли  (древесно- кустарниковая растительность) р. Бускускан</t>
  </si>
  <si>
    <t>Степень приоритетности - высокая.
Расчистка берега реки от дикорастущей поросли  (древесно- кустарниковая растительность) р. Мереть.</t>
  </si>
  <si>
    <t>Степень приоритетности - высокая.
Расчистка берега реки от дикорастущей поросли  (древесно- кустарниковая растительность) р. Зеленчиха.</t>
  </si>
  <si>
    <t>Степень приоритетности - высокая.
Расчистка берега реки от дикорастущей поросли  (древесно- кустарниковая растительность) р. Иня, с. Старопестерево</t>
  </si>
  <si>
    <t>Степень приоритетности - низкая.
Расчистка берега реки от дикорастущей поросли  (древесно- кустарниковая растительность) Беловского водохранилища на р. Иня, с. Менчереп</t>
  </si>
  <si>
    <t>Высадка древесной растительности, включая оформление цветников</t>
  </si>
  <si>
    <t>Исследования воды в районе городского пляжа, зон отдыха у воды, переправы</t>
  </si>
  <si>
    <t>Ликвидация несанкционированных свалок на территории Междуреченского городского округа</t>
  </si>
  <si>
    <t>6 463,0</t>
  </si>
  <si>
    <t>Чебулинский муниципальный округ, пгт. Верх-Чебула</t>
  </si>
  <si>
    <t>Разработка проектной документации  «Свалка твердых коммунальных отходов (ТКО) в районе п. Баевка Новокузнецкого  муниципального района»</t>
  </si>
  <si>
    <t>Таштагольский муниципальный район, п. Чугунаш</t>
  </si>
  <si>
    <t>Крапивинский муниципальный округ, д. Максимово</t>
  </si>
  <si>
    <t>Крапивинский муниципальный округ, с. Барачаты</t>
  </si>
  <si>
    <t>Комплекс мероприятий по расчистке от мусора и растительности участка реки Аба</t>
  </si>
  <si>
    <t>Комплекс мероприятий по расчистке от мусора и растительности участка р. Томь Центрального района города Новокузнецка (вдоль улицы Ноградская)</t>
  </si>
  <si>
    <t>Комплекс мероприятий по расчистке от мусора и растительности участка р. Томь в микрорайоне Абагур Лесной</t>
  </si>
  <si>
    <t xml:space="preserve">Комплекс мероприятий по обеспечению очистки участков р. Томь Куйбышевского района, Центрального района (ул. Запорожская), р. Байдаевка Орджоникидзевкого района (ул.Толбухина, ул. Логовая) от мусора и растительности </t>
  </si>
  <si>
    <t>Комплекс мероприятий по расчистке от мусора и растительности р. Осиновка</t>
  </si>
  <si>
    <t>Комплекс мероприятий по расчистке от мусора и растительности р. Горбуниха</t>
  </si>
  <si>
    <t>Комплекс мероприятий по расчистке от мусора и растительности р. Байдаевка Орждоникидзевского района (ул. Иртышская)</t>
  </si>
  <si>
    <t>Комплекс мероприятий по расчистке от мусора и растительности пруда Листвянский</t>
  </si>
  <si>
    <t>Комплекс мероприятий по расчистке от мусора и растительности участка Алениного ручья</t>
  </si>
  <si>
    <t>6.03.</t>
  </si>
  <si>
    <t>Расчистка берега реки от поросли р. Томь, р. Уса</t>
  </si>
  <si>
    <t>2 998,5</t>
  </si>
  <si>
    <t>8.01.</t>
  </si>
  <si>
    <t>Разработка проектно-сметной документации «Мероприятия по снижению загрязнения атмосферного воздуха Междуреченского городского округа»</t>
  </si>
  <si>
    <t>7 472,5</t>
  </si>
  <si>
    <t>План расходов Новокузнецкого муниципальный округ (всего)</t>
  </si>
  <si>
    <t>Прогноз доходов Новокузнецкого муниципальный округ (всего)***</t>
  </si>
  <si>
    <r>
      <t xml:space="preserve">Разработка </t>
    </r>
    <r>
      <rPr>
        <sz val="6"/>
        <color indexed="8"/>
        <rFont val="Times New Roman"/>
        <family val="1"/>
      </rPr>
      <t xml:space="preserve">проектно-сметной документации </t>
    </r>
    <r>
      <rPr>
        <sz val="6"/>
        <rFont val="Times New Roman"/>
        <family val="1"/>
      </rPr>
      <t>по ликвидации накопленного вреда окружающей среде</t>
    </r>
  </si>
  <si>
    <t>Таштагольский муниципальный район, п. Мундыбаш</t>
  </si>
  <si>
    <t>Ликвидация объекта ГРОНВОС «Земельный участок с кадастровым номером 42:10:0203002:168, предоставленный под полигон твердых бытовых отходов МКУ «УДЖНП Прокопьевского муниципального района» (Кемеровская область) (объект включен в ГРОНВОС приказом Минприроды России от 19.02.2021 № 119)</t>
  </si>
  <si>
    <t xml:space="preserve">Разработка проектно-сметной документации по ликвидации объекта ГРОНВОС "Свалка ТБО Калтанского городского округа (Кемеровская область-Кузбасс)"
(включен в ГРОНВОС приказом Минприроды России от 22.12.2021 № 994)
</t>
  </si>
  <si>
    <t>Осуществление контроля и приемки проведенных работ по ликвидации объекта ГРОНВОС "Свалка ТБО Калтанского городского округа (Кемеровская область-Кузбасс)" (включен в ГРОНВОС приказом Минприроды России от 22.12.2021 № 994)</t>
  </si>
  <si>
    <r>
      <t xml:space="preserve">Разработка </t>
    </r>
    <r>
      <rPr>
        <sz val="6"/>
        <color indexed="8"/>
        <rFont val="Times New Roman"/>
        <family val="1"/>
      </rPr>
      <t xml:space="preserve">проектно-сметной документации </t>
    </r>
    <r>
      <rPr>
        <sz val="6"/>
        <rFont val="Times New Roman"/>
        <family val="1"/>
      </rPr>
      <t>по ликвидации накопленного вреда окружающей среде, объект "Хвостохранилище Мундыбашской обогатительной фабрики в долине реки Жасменка Таштагольского района Кемеровской области  (Кемеровская область)" (включен в ГРОНВОС  приказом Минприроды России от 13.07.2020 № 445)</t>
    </r>
  </si>
  <si>
    <t>ликвидация объекта ГРОНВОС "Свалка твердых бытовых отходов площадью 3,1 га, расположенная в районе пгт. Верх-Чебула (Кемеровская область)" (объект включен в ГРОНВОС приказом Минприроды России от 31.07.2020 № 548)</t>
  </si>
  <si>
    <t>Выполнение комплексных инженерных изысканий на объекте ГРОНВОС "Земельный участок с накопленными отходами коксохимпроизводства бывшего Западно-Сибирского металлургического комбината с кадастровым номером 42:30:0410066:204 Заводского района г. Новокузнецка (Кемеровская область)", площадью 25617 кв.м (смоляное озеро) (объект включен в ГРОНВОС приказом Минприроды России от 05.10.2020 № 768)</t>
  </si>
  <si>
    <t>Разработка проекта рекультивации объекта ГРОНВОС "Земельный участок с накопленными отходами коксохимпроизводства бывшего Западно-Сибирского металлургического комбината с кадастровым номером 42:30:0410066:204 Заводского района г. Новокузнецка (Кемеровская область)", площадью 25617 кв.м (смоляное озеро) (объект включен в ГРОНВОС приказом Минприроды России от 05.10.2020 № 768)</t>
  </si>
  <si>
    <t>Ликвидация объекта ГРОНВОС "Полигон ТБО МП «Спецавтохозяйство» в Кировском районе  г. Кемерово (Кемеровская область)". Технический и биологический этап рекультивации  (объект включен в ГРОНВОС приказом Минприроды России от 23.09.2021 № 681)</t>
  </si>
  <si>
    <t>Осуществление контроля и приемки проведенных работ по ликвидации объекта ГРОНВОС "Полигон ТБО МП «Спецавтохозяйство» в Кировском районе  г. Кемерово (Кемеровская область)" (объект включен в ГРОНВОС приказом Минприроды России от 23.09.2021 № 681)</t>
  </si>
  <si>
    <t>Проведение работ по ликвидации объекта "Земельный участок с размещением твердых бытовых отходов площадью 4 га, расположенный в районе п. Чугунаш (Кемеровская 
область-Кузбасс)" (включен в ГРОНВОС приказом Минприроды России от 03.12.2021 № 904). Технический этап рекультивации с тушением, засыпкой грунтом и планировкой. Биологический этап рекультивации предусматривает подготовку почвы и посадку саженцев хвойных и лиственных пород</t>
  </si>
  <si>
    <t>Осуществление контроля и приемки проведенных работ по ликвидации объекта "Земельный участок с размещением твердых бытовых отходов площадью 4 га, расположенный в районе п. Чугунаш (Кемеровская 
область-Кузбасс)" (включен в ГРОНВОС приказом Минприроды России от 03.12.2021 № 904)</t>
  </si>
  <si>
    <t xml:space="preserve">"Об охране окружающей среды", </t>
  </si>
  <si>
    <r>
      <t xml:space="preserve">Кемеровской области </t>
    </r>
    <r>
      <rPr>
        <sz val="12"/>
        <rFont val="Calibri"/>
        <family val="2"/>
      </rPr>
      <t>—</t>
    </r>
    <r>
      <rPr>
        <sz val="12"/>
        <rFont val="Times New Roman"/>
        <family val="1"/>
      </rPr>
      <t xml:space="preserve"> Кузбасса</t>
    </r>
  </si>
  <si>
    <t>ОТЧЕТ</t>
  </si>
  <si>
    <t xml:space="preserve">о реализации плана мероприятий, указанных в пункте 1 статьи 16.6, пункте 1 статьи 75.1 и пункте 1 статьи 78.2 Федерального закона </t>
  </si>
  <si>
    <t>Фактическое исполнение в отчетном году</t>
  </si>
  <si>
    <t>Отклонение</t>
  </si>
  <si>
    <t>План в отчетном году</t>
  </si>
  <si>
    <t>Комментарии (причины неисполнения)</t>
  </si>
  <si>
    <t xml:space="preserve"> лимиты бюджетных ассигнований были доведены до бюджетополучателя 23.09.2022г. </t>
  </si>
  <si>
    <t xml:space="preserve">лимиты бюджетных ассигнований были доведены до бюджетополучателя 23.09.2022г. в сумме – 9 120 тыс. руб.срок на объявление электронных торгов не менее одного месяца, кроме этого, план мероприятий утвержден 16.12.2022г. №194 «Об утверждении плана мероприятий, указанных в пункте 1 статьи 16.6, пункте 1 статьи 75.1, пункте 1 статьи 78.2 Федерального закона «Об охране окружающей среды», Кемеровской области – Кузбасса». Выше указанные  работы  реализовать в 2022году не представилось возможным. </t>
  </si>
  <si>
    <t>Расторжение МК в одностороннем порядке с исполнителем , в связис несвоевременным выполнением обязательств по контракту</t>
  </si>
  <si>
    <t>Мероприятие выполнено, отклонение связано с изменением объема вывозимых отходов</t>
  </si>
  <si>
    <t xml:space="preserve">Ограниченный объем финансирования </t>
  </si>
  <si>
    <t>Фактические расходы на озеленение с учетом контрактов, заключенных по результатам анализпа рыночных цен.</t>
  </si>
  <si>
    <t>Неисполнение условий заключенного договора подрядной организацией. Ведется претензионная работа</t>
  </si>
  <si>
    <t xml:space="preserve">Неблагоприятные погодные условия для уборки мусора. </t>
  </si>
  <si>
    <t>Экономия, сложившаяся в результате проведения конкурсных процедур</t>
  </si>
  <si>
    <r>
      <t xml:space="preserve">На сессии Совета народных депутатов АСГО  решением от 29.12.2022 №142 "О внесении изменений в решение Совета народных депутатов АСГО от 21.12.2021 №34 "О бюджете муниципального образования "Анжеро-Судженской городской округ" на 2022 год и на плановый период 2023 и 2024 годов" утвержден общий объем бюджетных ассигнований, направляемых на выявление и оценку объектов накопленного вреда ОС и организацию работ по ликвидации накопленного вреда ОС, а также на иные мероприятия по предотвращению и снижению негативного воздействия хозяйственной и иной деятельности на ОС, обеспечению экологической безопасности, за счет экологических платежей, прогнозируемых к поступлению на 2022 год в сумме </t>
    </r>
    <r>
      <rPr>
        <b/>
        <sz val="6"/>
        <color indexed="8"/>
        <rFont val="Times New Roman"/>
        <family val="1"/>
      </rPr>
      <t>1555,8 т</t>
    </r>
    <r>
      <rPr>
        <sz val="6"/>
        <color indexed="8"/>
        <rFont val="Times New Roman"/>
        <family val="1"/>
      </rPr>
      <t>ыс.рублей</t>
    </r>
  </si>
  <si>
    <t>Оплата не производилась. Согласно муниципального контракта с ООО НПО «Проектор» срок окончания проектирования – 23.08.2023 год</t>
  </si>
  <si>
    <t xml:space="preserve">Запланированные мероприятия на период с 1 сентября по 31 декабря 2022 года не были выполнены в связи с поздними сроками согласования проекта плана природоохранных мероприятий Кемеровской области-Кузбасса, который был согласован письмом Министерства природных ресурсов и экологии Российской Федерации от 14.12.2022 № 02-19-29/49036, и утверждения плана приказом Министерства Природных ресурсов и экологии Кузбасса от 16.12.2022 № 194 "Об утверждении плана мероприятий, указанных в пункте 1 статьи 16.6, пункте 1 статьи 75.1, пункте 1 статьи 78.2  Федерального закона "Об охране окружающей среды", Кемеровской области - Кузбасса" </t>
  </si>
  <si>
    <t xml:space="preserve">Запланированные мероприятия на период с 1 сентября по 31 декабря 2022 года не были выполнены в полном объеме в связи с поздними сроками согласования проекта плана природоохранных мероприятий Кемеровской области-Кузбасса, который был согласован письмом Министерства природных ресурсов и экологии Российской Федерации от 14.12.2022 № 02-19-29/49036, и утверждения плана приказом Министерства Природных ресурсов и экологии Кузбасса от 16.12.2022 № 194 "Об утверждении плана мероприятий, указанных в пункте 1 статьи 16.6, пункте 1 статьи 75.1, пункте 1 статьи 78.2  Федерального закона "Об охране окружающей среды", Кемеровской области - Кузбасса" </t>
  </si>
  <si>
    <t xml:space="preserve">Запланированные мероприятия на период с 1 сентября по 31 декабря 2022 года не были выполнены  в связи с поздними сроками согласования проекта плана природоохранных мероприятий Кемеровской области-Кузбасса, который был согласован письмом Министерства природных ресурсов и экологии Российской Федерации от 14.12.2022 № 02-19-29/49036, и утверждения плана приказом Министерства Природных ресурсов и экологии Кузбасса от 16.12.2022 № 194 "Об утверждении плана мероприятий, указанных в пункте 1 статьи 16.6, пункте 1 статьи 75.1, пункте 1 статьи 78.2  Федерального закона "Об охране окружающей среды", Кемеровской области - Кузбасса" </t>
  </si>
  <si>
    <t>Неосвоение средств  в связи с переносом сроков заключения контракта</t>
  </si>
  <si>
    <t xml:space="preserve">апланированные мероприятия на период с 1 сентября по 31 декабря 2022 года не были выполнены  в полном объеие в связи с поздними сроками согласования проекта плана природоохранных мероприятий Кемеровской области-Кузбасса, который был согласован письмом Министерства природных ресурсов и экологии Российской Федерации от 14.12.2022 № 02-19-29/49036, и утверждения плана приказом Министерства Природных ресурсов и экологии Кузбасса от 16.12.2022 № 194 "Об утверждении плана мероприятий, указанных в пункте 1 статьи 16.6, пункте 1 статьи 75.1, пункте 1 статьи 78.2  Федерального закона "Об охране окружающей среды", Кемеровской области - Кузбасса"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</si>
</sst>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0\ &quot;₽&quot;"/>
    <numFmt numFmtId="172" formatCode="0.0000"/>
    <numFmt numFmtId="173" formatCode="0.000"/>
    <numFmt numFmtId="174" formatCode="0.0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47" fillId="1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48" fillId="0" borderId="10" xfId="0" applyNumberFormat="1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47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wrapText="1"/>
    </xf>
    <xf numFmtId="173" fontId="4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wrapText="1"/>
    </xf>
    <xf numFmtId="49" fontId="49" fillId="0" borderId="15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2" fontId="47" fillId="1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2" fontId="49" fillId="0" borderId="16" xfId="0" applyNumberFormat="1" applyFont="1" applyFill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vertical="center" wrapText="1"/>
    </xf>
    <xf numFmtId="2" fontId="49" fillId="0" borderId="14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6" xfId="0" applyNumberFormat="1" applyFont="1" applyFill="1" applyBorder="1" applyAlignment="1">
      <alignment horizontal="left" vertical="center" wrapText="1"/>
    </xf>
    <xf numFmtId="49" fontId="47" fillId="0" borderId="16" xfId="0" applyNumberFormat="1" applyFont="1" applyFill="1" applyBorder="1" applyAlignment="1">
      <alignment horizontal="left" vertical="top" wrapText="1"/>
    </xf>
    <xf numFmtId="2" fontId="47" fillId="0" borderId="16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6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8" fillId="10" borderId="18" xfId="0" applyFont="1" applyFill="1" applyBorder="1" applyAlignment="1">
      <alignment horizontal="center" vertical="center" wrapText="1"/>
    </xf>
    <xf numFmtId="0" fontId="48" fillId="10" borderId="19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49" fillId="0" borderId="16" xfId="0" applyNumberFormat="1" applyFont="1" applyFill="1" applyBorder="1" applyAlignment="1">
      <alignment horizontal="center" vertical="center" wrapText="1"/>
    </xf>
    <xf numFmtId="2" fontId="49" fillId="0" borderId="21" xfId="0" applyNumberFormat="1" applyFont="1" applyFill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2" fontId="47" fillId="0" borderId="21" xfId="0" applyNumberFormat="1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left" vertical="center" wrapText="1"/>
    </xf>
    <xf numFmtId="2" fontId="47" fillId="0" borderId="21" xfId="0" applyNumberFormat="1" applyFont="1" applyFill="1" applyBorder="1" applyAlignment="1">
      <alignment horizontal="left" vertical="center" wrapText="1"/>
    </xf>
    <xf numFmtId="2" fontId="47" fillId="0" borderId="14" xfId="0" applyNumberFormat="1" applyFont="1" applyFill="1" applyBorder="1" applyAlignment="1">
      <alignment horizontal="left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21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257"/>
  <sheetViews>
    <sheetView tabSelected="1" view="pageLayout" zoomScale="115" zoomScalePageLayoutView="115" workbookViewId="0" topLeftCell="A242">
      <selection activeCell="O248" sqref="O248"/>
    </sheetView>
  </sheetViews>
  <sheetFormatPr defaultColWidth="9.00390625" defaultRowHeight="15.75"/>
  <cols>
    <col min="1" max="1" width="2.50390625" style="30" customWidth="1"/>
    <col min="2" max="2" width="4.875" style="30" customWidth="1"/>
    <col min="3" max="3" width="9.00390625" style="35" customWidth="1"/>
    <col min="4" max="4" width="8.625" style="56" customWidth="1"/>
    <col min="5" max="5" width="9.00390625" style="35" customWidth="1"/>
    <col min="6" max="6" width="6.625" style="56" customWidth="1"/>
    <col min="7" max="7" width="6.875" style="56" customWidth="1"/>
    <col min="8" max="8" width="7.50390625" style="56" customWidth="1"/>
    <col min="9" max="9" width="6.125" style="56" customWidth="1"/>
    <col min="10" max="10" width="6.50390625" style="56" customWidth="1"/>
    <col min="11" max="11" width="6.625" style="56" customWidth="1"/>
    <col min="12" max="12" width="7.75390625" style="56" customWidth="1"/>
    <col min="13" max="13" width="8.125" style="56" customWidth="1"/>
    <col min="14" max="14" width="7.75390625" style="56" customWidth="1"/>
    <col min="15" max="15" width="6.75390625" style="56" customWidth="1"/>
    <col min="16" max="16" width="7.625" style="56" customWidth="1"/>
    <col min="17" max="17" width="8.25390625" style="56" customWidth="1"/>
    <col min="18" max="18" width="12.50390625" style="56" customWidth="1"/>
  </cols>
  <sheetData>
    <row r="1" spans="1:18" s="7" customFormat="1" ht="15.75">
      <c r="A1" s="29"/>
      <c r="B1" s="29"/>
      <c r="C1" s="15"/>
      <c r="D1" s="54"/>
      <c r="E1" s="15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7" customFormat="1" ht="15.75">
      <c r="A2" s="29"/>
      <c r="B2" s="29"/>
      <c r="C2" s="15"/>
      <c r="D2" s="54"/>
      <c r="E2" s="15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7" customFormat="1" ht="15.75">
      <c r="A3" s="29"/>
      <c r="B3" s="29"/>
      <c r="C3" s="15"/>
      <c r="D3" s="54"/>
      <c r="E3" s="15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s="7" customFormat="1" ht="18.75">
      <c r="A4" s="29"/>
      <c r="B4" s="29"/>
      <c r="C4" s="15"/>
      <c r="D4" s="54"/>
      <c r="E4" s="15"/>
      <c r="F4" s="54"/>
      <c r="G4" s="54"/>
      <c r="H4" s="54"/>
      <c r="I4" s="12" t="s">
        <v>370</v>
      </c>
      <c r="J4" s="54"/>
      <c r="K4" s="54"/>
      <c r="L4" s="54"/>
      <c r="M4" s="54"/>
      <c r="N4" s="54"/>
      <c r="O4" s="54"/>
      <c r="P4" s="54"/>
      <c r="Q4" s="54"/>
      <c r="R4" s="54"/>
    </row>
    <row r="5" spans="1:18" s="7" customFormat="1" ht="15.75">
      <c r="A5" s="29"/>
      <c r="B5" s="29"/>
      <c r="C5" s="15"/>
      <c r="D5" s="54"/>
      <c r="E5" s="15"/>
      <c r="F5" s="54"/>
      <c r="G5" s="54"/>
      <c r="H5" s="54"/>
      <c r="I5" s="54" t="s">
        <v>371</v>
      </c>
      <c r="J5" s="54"/>
      <c r="K5" s="54"/>
      <c r="L5" s="54"/>
      <c r="M5" s="54"/>
      <c r="N5" s="54"/>
      <c r="O5" s="54"/>
      <c r="P5" s="54"/>
      <c r="Q5" s="54"/>
      <c r="R5" s="54"/>
    </row>
    <row r="6" spans="1:18" s="7" customFormat="1" ht="15.75">
      <c r="A6" s="29"/>
      <c r="B6" s="29"/>
      <c r="C6" s="15"/>
      <c r="D6" s="54"/>
      <c r="E6" s="15"/>
      <c r="F6" s="54"/>
      <c r="G6" s="54"/>
      <c r="H6" s="54"/>
      <c r="I6" s="54" t="s">
        <v>368</v>
      </c>
      <c r="J6" s="54"/>
      <c r="K6" s="54"/>
      <c r="L6" s="54"/>
      <c r="M6" s="54"/>
      <c r="N6" s="54"/>
      <c r="O6" s="54"/>
      <c r="P6" s="54"/>
      <c r="Q6" s="54"/>
      <c r="R6" s="54"/>
    </row>
    <row r="7" spans="1:18" s="7" customFormat="1" ht="15.75">
      <c r="A7" s="29"/>
      <c r="B7" s="29"/>
      <c r="C7" s="15"/>
      <c r="D7" s="54"/>
      <c r="E7" s="15"/>
      <c r="F7" s="54"/>
      <c r="G7" s="57"/>
      <c r="H7" s="57"/>
      <c r="I7" s="16" t="s">
        <v>369</v>
      </c>
      <c r="J7" s="57"/>
      <c r="K7" s="57"/>
      <c r="L7" s="57"/>
      <c r="M7" s="54"/>
      <c r="N7" s="54"/>
      <c r="O7" s="54"/>
      <c r="P7" s="54"/>
      <c r="Q7" s="54"/>
      <c r="R7" s="54"/>
    </row>
    <row r="8" spans="1:18" s="7" customFormat="1" ht="15.75">
      <c r="A8" s="29"/>
      <c r="B8" s="29"/>
      <c r="C8" s="15"/>
      <c r="D8" s="54"/>
      <c r="E8" s="15"/>
      <c r="F8" s="54"/>
      <c r="G8" s="54"/>
      <c r="H8" s="54"/>
      <c r="I8" s="11" t="s">
        <v>220</v>
      </c>
      <c r="J8" s="54"/>
      <c r="K8" s="54"/>
      <c r="L8" s="54"/>
      <c r="M8" s="54"/>
      <c r="N8" s="54"/>
      <c r="O8" s="54"/>
      <c r="P8" s="54"/>
      <c r="Q8" s="54"/>
      <c r="R8" s="54"/>
    </row>
    <row r="9" spans="1:18" s="7" customFormat="1" ht="15.75">
      <c r="A9" s="29"/>
      <c r="B9" s="29"/>
      <c r="C9" s="15"/>
      <c r="D9" s="54"/>
      <c r="E9" s="15"/>
      <c r="F9" s="54"/>
      <c r="G9" s="54"/>
      <c r="H9" s="57"/>
      <c r="I9" s="16" t="s">
        <v>221</v>
      </c>
      <c r="J9" s="57"/>
      <c r="K9" s="57"/>
      <c r="L9" s="54"/>
      <c r="M9" s="54"/>
      <c r="N9" s="54"/>
      <c r="O9" s="54"/>
      <c r="P9" s="54"/>
      <c r="Q9" s="54"/>
      <c r="R9" s="54"/>
    </row>
    <row r="10" spans="1:18" s="7" customFormat="1" ht="15.75">
      <c r="A10" s="29"/>
      <c r="B10" s="29"/>
      <c r="C10" s="15"/>
      <c r="D10" s="54"/>
      <c r="E10" s="15"/>
      <c r="F10" s="54"/>
      <c r="G10" s="54"/>
      <c r="H10" s="54"/>
      <c r="I10" s="11" t="s">
        <v>222</v>
      </c>
      <c r="J10" s="54"/>
      <c r="K10" s="54"/>
      <c r="L10" s="54"/>
      <c r="M10" s="54"/>
      <c r="N10" s="54"/>
      <c r="O10" s="54"/>
      <c r="P10" s="54"/>
      <c r="Q10" s="54"/>
      <c r="R10" s="54"/>
    </row>
    <row r="11" spans="1:18" s="7" customFormat="1" ht="15.75">
      <c r="A11" s="29"/>
      <c r="B11" s="29"/>
      <c r="C11" s="15"/>
      <c r="D11" s="54"/>
      <c r="E11" s="1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s="7" customFormat="1" ht="15.75">
      <c r="A12" s="29"/>
      <c r="B12" s="29"/>
      <c r="C12" s="15"/>
      <c r="D12" s="54"/>
      <c r="E12" s="1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s="7" customFormat="1" ht="15.75" customHeight="1">
      <c r="A13" s="136" t="s">
        <v>0</v>
      </c>
      <c r="B13" s="152" t="s">
        <v>1</v>
      </c>
      <c r="C13" s="133" t="s">
        <v>2</v>
      </c>
      <c r="D13" s="136" t="s">
        <v>3</v>
      </c>
      <c r="E13" s="133" t="s">
        <v>4</v>
      </c>
      <c r="F13" s="136" t="s">
        <v>5</v>
      </c>
      <c r="G13" s="136" t="s">
        <v>6</v>
      </c>
      <c r="H13" s="136"/>
      <c r="I13" s="136" t="s">
        <v>7</v>
      </c>
      <c r="J13" s="136"/>
      <c r="K13" s="136"/>
      <c r="L13" s="136"/>
      <c r="M13" s="136"/>
      <c r="N13" s="136"/>
      <c r="O13" s="136"/>
      <c r="P13" s="136"/>
      <c r="Q13" s="136"/>
      <c r="R13" s="133"/>
    </row>
    <row r="14" spans="1:18" s="7" customFormat="1" ht="15.75" customHeight="1">
      <c r="A14" s="136"/>
      <c r="B14" s="153"/>
      <c r="C14" s="134"/>
      <c r="D14" s="136"/>
      <c r="E14" s="134"/>
      <c r="F14" s="136"/>
      <c r="G14" s="136" t="s">
        <v>8</v>
      </c>
      <c r="H14" s="136" t="s">
        <v>9</v>
      </c>
      <c r="I14" s="136" t="s">
        <v>257</v>
      </c>
      <c r="J14" s="136"/>
      <c r="K14" s="136"/>
      <c r="L14" s="136" t="s">
        <v>256</v>
      </c>
      <c r="M14" s="136"/>
      <c r="N14" s="136"/>
      <c r="O14" s="136" t="s">
        <v>255</v>
      </c>
      <c r="P14" s="136"/>
      <c r="Q14" s="151"/>
      <c r="R14" s="136" t="s">
        <v>375</v>
      </c>
    </row>
    <row r="15" spans="1:18" s="7" customFormat="1" ht="15.75">
      <c r="A15" s="136"/>
      <c r="B15" s="153"/>
      <c r="C15" s="134"/>
      <c r="D15" s="136"/>
      <c r="E15" s="134"/>
      <c r="F15" s="136"/>
      <c r="G15" s="136"/>
      <c r="H15" s="136"/>
      <c r="I15" s="136" t="s">
        <v>11</v>
      </c>
      <c r="J15" s="136"/>
      <c r="K15" s="136"/>
      <c r="L15" s="136" t="s">
        <v>11</v>
      </c>
      <c r="M15" s="136"/>
      <c r="N15" s="136"/>
      <c r="O15" s="136" t="s">
        <v>11</v>
      </c>
      <c r="P15" s="136"/>
      <c r="Q15" s="151"/>
      <c r="R15" s="136" t="s">
        <v>10</v>
      </c>
    </row>
    <row r="16" spans="1:18" s="7" customFormat="1" ht="32.25" customHeight="1">
      <c r="A16" s="136"/>
      <c r="B16" s="154"/>
      <c r="C16" s="135"/>
      <c r="D16" s="136"/>
      <c r="E16" s="135"/>
      <c r="F16" s="136"/>
      <c r="G16" s="136"/>
      <c r="H16" s="136"/>
      <c r="I16" s="51" t="s">
        <v>374</v>
      </c>
      <c r="J16" s="50" t="s">
        <v>372</v>
      </c>
      <c r="K16" s="50" t="s">
        <v>373</v>
      </c>
      <c r="L16" s="76" t="s">
        <v>374</v>
      </c>
      <c r="M16" s="77" t="s">
        <v>372</v>
      </c>
      <c r="N16" s="77" t="s">
        <v>373</v>
      </c>
      <c r="O16" s="76" t="s">
        <v>374</v>
      </c>
      <c r="P16" s="77" t="s">
        <v>372</v>
      </c>
      <c r="Q16" s="77" t="s">
        <v>373</v>
      </c>
      <c r="R16" s="136"/>
    </row>
    <row r="17" spans="1:18" s="7" customFormat="1" ht="48" customHeight="1">
      <c r="A17" s="89">
        <v>1</v>
      </c>
      <c r="B17" s="25" t="s">
        <v>104</v>
      </c>
      <c r="C17" s="91" t="s">
        <v>304</v>
      </c>
      <c r="D17" s="89" t="s">
        <v>243</v>
      </c>
      <c r="E17" s="91" t="s">
        <v>20</v>
      </c>
      <c r="F17" s="87">
        <v>1025.3</v>
      </c>
      <c r="G17" s="22">
        <v>44562</v>
      </c>
      <c r="H17" s="22">
        <v>45292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291.5</v>
      </c>
      <c r="P17" s="87">
        <v>204.1</v>
      </c>
      <c r="Q17" s="87">
        <f>O17-P17</f>
        <v>87.4</v>
      </c>
      <c r="R17" s="186" t="s">
        <v>385</v>
      </c>
    </row>
    <row r="18" spans="1:18" s="7" customFormat="1" ht="49.5" customHeight="1">
      <c r="A18" s="89">
        <v>2</v>
      </c>
      <c r="B18" s="25" t="s">
        <v>24</v>
      </c>
      <c r="C18" s="91" t="s">
        <v>21</v>
      </c>
      <c r="D18" s="89" t="s">
        <v>243</v>
      </c>
      <c r="E18" s="91" t="s">
        <v>22</v>
      </c>
      <c r="F18" s="87">
        <v>500</v>
      </c>
      <c r="G18" s="22">
        <v>44927</v>
      </c>
      <c r="H18" s="22">
        <v>45078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f>O18-P18</f>
        <v>0</v>
      </c>
      <c r="R18" s="187"/>
    </row>
    <row r="19" spans="1:18" s="7" customFormat="1" ht="37.5" customHeight="1">
      <c r="A19" s="89">
        <v>3</v>
      </c>
      <c r="B19" s="25" t="s">
        <v>224</v>
      </c>
      <c r="C19" s="91" t="s">
        <v>23</v>
      </c>
      <c r="D19" s="89" t="s">
        <v>243</v>
      </c>
      <c r="E19" s="91" t="s">
        <v>23</v>
      </c>
      <c r="F19" s="87">
        <v>13238.9</v>
      </c>
      <c r="G19" s="22">
        <v>44562</v>
      </c>
      <c r="H19" s="22">
        <v>45292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1520.1</v>
      </c>
      <c r="P19" s="87">
        <v>1244.3</v>
      </c>
      <c r="Q19" s="87">
        <f>O19-P19</f>
        <v>275.79999999999995</v>
      </c>
      <c r="R19" s="188"/>
    </row>
    <row r="20" spans="1:18" s="7" customFormat="1" ht="15.75">
      <c r="A20" s="143" t="s">
        <v>149</v>
      </c>
      <c r="B20" s="143"/>
      <c r="C20" s="143"/>
      <c r="D20" s="143"/>
      <c r="E20" s="143"/>
      <c r="F20" s="143"/>
      <c r="G20" s="143"/>
      <c r="H20" s="143"/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3">
        <f>SUM(O17:O19)</f>
        <v>1811.6</v>
      </c>
      <c r="P20" s="13">
        <f>SUM(P17:P19)</f>
        <v>1448.3999999999999</v>
      </c>
      <c r="Q20" s="13"/>
      <c r="R20" s="8" t="s">
        <v>12</v>
      </c>
    </row>
    <row r="21" spans="1:18" s="7" customFormat="1" ht="15.75">
      <c r="A21" s="143" t="s">
        <v>150</v>
      </c>
      <c r="B21" s="143"/>
      <c r="C21" s="143"/>
      <c r="D21" s="143"/>
      <c r="E21" s="143"/>
      <c r="F21" s="143"/>
      <c r="G21" s="143"/>
      <c r="H21" s="143"/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3">
        <v>1811.6</v>
      </c>
      <c r="P21" s="13"/>
      <c r="Q21" s="13"/>
      <c r="R21" s="8" t="s">
        <v>12</v>
      </c>
    </row>
    <row r="22" spans="1:18" s="20" customFormat="1" ht="109.5" customHeight="1">
      <c r="A22" s="62">
        <v>4</v>
      </c>
      <c r="B22" s="47" t="s">
        <v>30</v>
      </c>
      <c r="C22" s="75" t="s">
        <v>25</v>
      </c>
      <c r="D22" s="89" t="s">
        <v>244</v>
      </c>
      <c r="E22" s="75" t="s">
        <v>26</v>
      </c>
      <c r="F22" s="62" t="s">
        <v>258</v>
      </c>
      <c r="G22" s="62"/>
      <c r="H22" s="62"/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/>
    </row>
    <row r="23" spans="1:18" s="20" customFormat="1" ht="57.75">
      <c r="A23" s="62">
        <v>5</v>
      </c>
      <c r="B23" s="47" t="s">
        <v>70</v>
      </c>
      <c r="C23" s="75" t="s">
        <v>101</v>
      </c>
      <c r="D23" s="89" t="s">
        <v>244</v>
      </c>
      <c r="E23" s="75" t="s">
        <v>27</v>
      </c>
      <c r="F23" s="62" t="s">
        <v>258</v>
      </c>
      <c r="G23" s="62"/>
      <c r="H23" s="62"/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/>
    </row>
    <row r="24" spans="1:18" s="20" customFormat="1" ht="37.5" customHeight="1">
      <c r="A24" s="62">
        <v>6</v>
      </c>
      <c r="B24" s="47" t="s">
        <v>225</v>
      </c>
      <c r="C24" s="75" t="s">
        <v>28</v>
      </c>
      <c r="D24" s="89" t="s">
        <v>245</v>
      </c>
      <c r="E24" s="75" t="s">
        <v>29</v>
      </c>
      <c r="F24" s="21">
        <v>89184.5</v>
      </c>
      <c r="G24" s="62">
        <v>2022</v>
      </c>
      <c r="H24" s="62">
        <v>2024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6787.4</v>
      </c>
      <c r="P24" s="21">
        <v>0</v>
      </c>
      <c r="Q24" s="21">
        <f>O24-P24</f>
        <v>6787.4</v>
      </c>
      <c r="R24" s="97" t="s">
        <v>389</v>
      </c>
    </row>
    <row r="25" spans="1:18" s="20" customFormat="1" ht="36.75" customHeight="1">
      <c r="A25" s="62">
        <v>7</v>
      </c>
      <c r="B25" s="47" t="s">
        <v>224</v>
      </c>
      <c r="C25" s="75" t="s">
        <v>23</v>
      </c>
      <c r="D25" s="62" t="s">
        <v>245</v>
      </c>
      <c r="E25" s="75" t="s">
        <v>23</v>
      </c>
      <c r="F25" s="21">
        <v>21803.2</v>
      </c>
      <c r="G25" s="62">
        <v>2022</v>
      </c>
      <c r="H25" s="62">
        <v>2024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1638.2</v>
      </c>
      <c r="P25" s="21">
        <v>0</v>
      </c>
      <c r="Q25" s="21">
        <f>O25-P25</f>
        <v>1638.2</v>
      </c>
      <c r="R25" s="97" t="s">
        <v>389</v>
      </c>
    </row>
    <row r="26" spans="1:18" s="7" customFormat="1" ht="15.75">
      <c r="A26" s="143" t="s">
        <v>151</v>
      </c>
      <c r="B26" s="143"/>
      <c r="C26" s="143"/>
      <c r="D26" s="143"/>
      <c r="E26" s="143"/>
      <c r="F26" s="143"/>
      <c r="G26" s="143"/>
      <c r="H26" s="143"/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f>SUM(O24:O25)</f>
        <v>8425.6</v>
      </c>
      <c r="P26" s="8">
        <f>SUM(P24:P25)</f>
        <v>0</v>
      </c>
      <c r="Q26" s="21"/>
      <c r="R26" s="8" t="s">
        <v>12</v>
      </c>
    </row>
    <row r="27" spans="1:18" s="7" customFormat="1" ht="15.75">
      <c r="A27" s="143" t="s">
        <v>152</v>
      </c>
      <c r="B27" s="143"/>
      <c r="C27" s="143"/>
      <c r="D27" s="143"/>
      <c r="E27" s="143"/>
      <c r="F27" s="143"/>
      <c r="G27" s="143"/>
      <c r="H27" s="143"/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5908</v>
      </c>
      <c r="P27" s="8"/>
      <c r="Q27" s="21"/>
      <c r="R27" s="8" t="s">
        <v>12</v>
      </c>
    </row>
    <row r="28" spans="1:18" s="7" customFormat="1" ht="46.5" customHeight="1">
      <c r="A28" s="62">
        <v>8</v>
      </c>
      <c r="B28" s="47" t="s">
        <v>224</v>
      </c>
      <c r="C28" s="75" t="s">
        <v>286</v>
      </c>
      <c r="D28" s="62" t="s">
        <v>32</v>
      </c>
      <c r="E28" s="75" t="s">
        <v>287</v>
      </c>
      <c r="F28" s="21">
        <v>4102</v>
      </c>
      <c r="G28" s="10">
        <v>2022</v>
      </c>
      <c r="H28" s="41">
        <v>2024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590</v>
      </c>
      <c r="P28" s="21">
        <v>590</v>
      </c>
      <c r="Q28" s="21">
        <f>O28-P28</f>
        <v>0</v>
      </c>
      <c r="R28" s="21"/>
    </row>
    <row r="29" spans="1:18" s="7" customFormat="1" ht="15.75">
      <c r="A29" s="143" t="s">
        <v>153</v>
      </c>
      <c r="B29" s="143"/>
      <c r="C29" s="143"/>
      <c r="D29" s="143"/>
      <c r="E29" s="143"/>
      <c r="F29" s="143"/>
      <c r="G29" s="143"/>
      <c r="H29" s="143"/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590</v>
      </c>
      <c r="P29" s="8">
        <f>SUM(P28)</f>
        <v>590</v>
      </c>
      <c r="Q29" s="8"/>
      <c r="R29" s="8" t="s">
        <v>12</v>
      </c>
    </row>
    <row r="30" spans="1:18" s="7" customFormat="1" ht="15.75">
      <c r="A30" s="143" t="s">
        <v>154</v>
      </c>
      <c r="B30" s="143"/>
      <c r="C30" s="143"/>
      <c r="D30" s="143"/>
      <c r="E30" s="143"/>
      <c r="F30" s="143"/>
      <c r="G30" s="143"/>
      <c r="H30" s="143"/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160</v>
      </c>
      <c r="P30" s="8"/>
      <c r="Q30" s="8"/>
      <c r="R30" s="8" t="s">
        <v>12</v>
      </c>
    </row>
    <row r="31" spans="1:18" s="7" customFormat="1" ht="144" customHeight="1">
      <c r="A31" s="89">
        <v>9</v>
      </c>
      <c r="B31" s="25" t="s">
        <v>236</v>
      </c>
      <c r="C31" s="91" t="s">
        <v>73</v>
      </c>
      <c r="D31" s="89" t="s">
        <v>105</v>
      </c>
      <c r="E31" s="91" t="s">
        <v>358</v>
      </c>
      <c r="F31" s="87">
        <v>5950</v>
      </c>
      <c r="G31" s="89">
        <v>2022</v>
      </c>
      <c r="H31" s="89">
        <v>2023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87">
        <v>3750</v>
      </c>
      <c r="P31" s="87">
        <v>0</v>
      </c>
      <c r="Q31" s="21">
        <v>3750</v>
      </c>
      <c r="R31" s="98" t="s">
        <v>386</v>
      </c>
    </row>
    <row r="32" spans="1:18" s="7" customFormat="1" ht="148.5">
      <c r="A32" s="89">
        <v>10</v>
      </c>
      <c r="B32" s="25" t="s">
        <v>259</v>
      </c>
      <c r="C32" s="91" t="s">
        <v>86</v>
      </c>
      <c r="D32" s="89" t="s">
        <v>105</v>
      </c>
      <c r="E32" s="91" t="s">
        <v>359</v>
      </c>
      <c r="F32" s="87">
        <v>2000</v>
      </c>
      <c r="G32" s="89">
        <v>2023</v>
      </c>
      <c r="H32" s="89">
        <v>2024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87">
        <v>0</v>
      </c>
      <c r="Q32" s="21">
        <v>0</v>
      </c>
      <c r="R32" s="21"/>
    </row>
    <row r="33" spans="1:18" s="7" customFormat="1" ht="108" customHeight="1">
      <c r="A33" s="2">
        <v>11</v>
      </c>
      <c r="B33" s="3" t="s">
        <v>78</v>
      </c>
      <c r="C33" s="34" t="s">
        <v>48</v>
      </c>
      <c r="D33" s="2" t="s">
        <v>105</v>
      </c>
      <c r="E33" s="34" t="s">
        <v>260</v>
      </c>
      <c r="F33" s="31">
        <v>29150</v>
      </c>
      <c r="G33" s="89">
        <v>2023</v>
      </c>
      <c r="H33" s="89">
        <v>2024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1">
        <v>0</v>
      </c>
      <c r="Q33" s="21">
        <v>0</v>
      </c>
      <c r="R33" s="21"/>
    </row>
    <row r="34" spans="1:18" s="7" customFormat="1" ht="99">
      <c r="A34" s="2">
        <v>12</v>
      </c>
      <c r="B34" s="3" t="s">
        <v>78</v>
      </c>
      <c r="C34" s="34" t="s">
        <v>48</v>
      </c>
      <c r="D34" s="2" t="s">
        <v>105</v>
      </c>
      <c r="E34" s="34" t="s">
        <v>261</v>
      </c>
      <c r="F34" s="31">
        <v>600</v>
      </c>
      <c r="G34" s="89">
        <v>2023</v>
      </c>
      <c r="H34" s="89">
        <v>2023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31">
        <v>0</v>
      </c>
      <c r="Q34" s="21">
        <v>0</v>
      </c>
      <c r="R34" s="21"/>
    </row>
    <row r="35" spans="1:18" s="7" customFormat="1" ht="15.75">
      <c r="A35" s="143" t="s">
        <v>155</v>
      </c>
      <c r="B35" s="143"/>
      <c r="C35" s="143"/>
      <c r="D35" s="143"/>
      <c r="E35" s="143"/>
      <c r="F35" s="143"/>
      <c r="G35" s="143"/>
      <c r="H35" s="143"/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f>SUM(O31:O34)</f>
        <v>3750</v>
      </c>
      <c r="P35" s="8">
        <v>0</v>
      </c>
      <c r="Q35" s="8"/>
      <c r="R35" s="8" t="s">
        <v>12</v>
      </c>
    </row>
    <row r="36" spans="1:18" s="7" customFormat="1" ht="15.75">
      <c r="A36" s="143" t="s">
        <v>156</v>
      </c>
      <c r="B36" s="143"/>
      <c r="C36" s="143"/>
      <c r="D36" s="143"/>
      <c r="E36" s="143"/>
      <c r="F36" s="143"/>
      <c r="G36" s="143"/>
      <c r="H36" s="143"/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3750</v>
      </c>
      <c r="P36" s="8"/>
      <c r="Q36" s="8"/>
      <c r="R36" s="8" t="s">
        <v>12</v>
      </c>
    </row>
    <row r="37" spans="1:18" s="7" customFormat="1" ht="149.25" customHeight="1">
      <c r="A37" s="2">
        <v>13</v>
      </c>
      <c r="B37" s="3" t="s">
        <v>237</v>
      </c>
      <c r="C37" s="34" t="s">
        <v>74</v>
      </c>
      <c r="D37" s="2" t="s">
        <v>211</v>
      </c>
      <c r="E37" s="34" t="s">
        <v>364</v>
      </c>
      <c r="F37" s="40">
        <v>97997.038</v>
      </c>
      <c r="G37" s="36">
        <v>2022</v>
      </c>
      <c r="H37" s="36">
        <v>2024</v>
      </c>
      <c r="I37" s="26">
        <v>17179.9</v>
      </c>
      <c r="J37" s="26">
        <v>17179.9</v>
      </c>
      <c r="K37" s="26">
        <v>0</v>
      </c>
      <c r="L37" s="26">
        <v>4566.9</v>
      </c>
      <c r="M37" s="26">
        <v>4566.9</v>
      </c>
      <c r="N37" s="26">
        <v>0</v>
      </c>
      <c r="O37" s="26">
        <v>2416.3</v>
      </c>
      <c r="P37" s="40">
        <v>2416.3</v>
      </c>
      <c r="Q37" s="26">
        <v>0</v>
      </c>
      <c r="R37" s="26"/>
    </row>
    <row r="38" spans="1:18" s="7" customFormat="1" ht="150" customHeight="1">
      <c r="A38" s="2">
        <v>14</v>
      </c>
      <c r="B38" s="3" t="s">
        <v>238</v>
      </c>
      <c r="C38" s="34" t="s">
        <v>86</v>
      </c>
      <c r="D38" s="2" t="s">
        <v>211</v>
      </c>
      <c r="E38" s="34" t="s">
        <v>365</v>
      </c>
      <c r="F38" s="5">
        <v>59804.74</v>
      </c>
      <c r="G38" s="73">
        <v>2023</v>
      </c>
      <c r="H38" s="73" t="s">
        <v>316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31">
        <v>0</v>
      </c>
      <c r="Q38" s="31">
        <v>0</v>
      </c>
      <c r="R38" s="21"/>
    </row>
    <row r="39" spans="1:18" s="7" customFormat="1" ht="135" customHeight="1">
      <c r="A39" s="2">
        <v>15</v>
      </c>
      <c r="B39" s="3" t="s">
        <v>227</v>
      </c>
      <c r="C39" s="34" t="s">
        <v>23</v>
      </c>
      <c r="D39" s="2" t="s">
        <v>211</v>
      </c>
      <c r="E39" s="34" t="s">
        <v>110</v>
      </c>
      <c r="F39" s="5">
        <v>11286.5</v>
      </c>
      <c r="G39" s="60">
        <v>2022</v>
      </c>
      <c r="H39" s="60">
        <v>2024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1335.6</v>
      </c>
      <c r="P39" s="31">
        <v>3286.5</v>
      </c>
      <c r="Q39" s="21">
        <v>0</v>
      </c>
      <c r="R39" s="21"/>
    </row>
    <row r="40" spans="1:18" s="7" customFormat="1" ht="363">
      <c r="A40" s="2">
        <v>16</v>
      </c>
      <c r="B40" s="3" t="s">
        <v>104</v>
      </c>
      <c r="C40" s="34" t="s">
        <v>235</v>
      </c>
      <c r="D40" s="2" t="s">
        <v>211</v>
      </c>
      <c r="E40" s="34" t="s">
        <v>230</v>
      </c>
      <c r="F40" s="5">
        <v>10298.35</v>
      </c>
      <c r="G40" s="60">
        <v>2022</v>
      </c>
      <c r="H40" s="60">
        <v>2024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1279.26</v>
      </c>
      <c r="P40" s="31">
        <v>2737.16</v>
      </c>
      <c r="Q40" s="21">
        <v>0</v>
      </c>
      <c r="R40" s="21">
        <v>0</v>
      </c>
    </row>
    <row r="41" spans="1:18" s="7" customFormat="1" ht="96" customHeight="1">
      <c r="A41" s="2">
        <v>17</v>
      </c>
      <c r="B41" s="3" t="s">
        <v>347</v>
      </c>
      <c r="C41" s="34" t="s">
        <v>262</v>
      </c>
      <c r="D41" s="2" t="s">
        <v>211</v>
      </c>
      <c r="E41" s="34" t="s">
        <v>231</v>
      </c>
      <c r="F41" s="5">
        <v>21524.67</v>
      </c>
      <c r="G41" s="60">
        <v>2022</v>
      </c>
      <c r="H41" s="60">
        <v>2024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2930.74</v>
      </c>
      <c r="P41" s="31">
        <v>6889.15</v>
      </c>
      <c r="Q41" s="21">
        <v>0</v>
      </c>
      <c r="R41" s="21"/>
    </row>
    <row r="42" spans="1:18" s="7" customFormat="1" ht="68.25" customHeight="1">
      <c r="A42" s="2">
        <v>18</v>
      </c>
      <c r="B42" s="3" t="s">
        <v>225</v>
      </c>
      <c r="C42" s="34" t="s">
        <v>28</v>
      </c>
      <c r="D42" s="2" t="s">
        <v>211</v>
      </c>
      <c r="E42" s="34" t="s">
        <v>241</v>
      </c>
      <c r="F42" s="5">
        <v>16145.8</v>
      </c>
      <c r="G42" s="60">
        <v>2023</v>
      </c>
      <c r="H42" s="60">
        <v>2024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31">
        <v>0</v>
      </c>
      <c r="Q42" s="21">
        <v>0</v>
      </c>
      <c r="R42" s="21"/>
    </row>
    <row r="43" spans="1:18" s="7" customFormat="1" ht="15.75">
      <c r="A43" s="150" t="s">
        <v>157</v>
      </c>
      <c r="B43" s="150"/>
      <c r="C43" s="150"/>
      <c r="D43" s="150"/>
      <c r="E43" s="150"/>
      <c r="F43" s="150"/>
      <c r="G43" s="150"/>
      <c r="H43" s="150"/>
      <c r="I43" s="17">
        <f aca="true" t="shared" si="0" ref="I43:P43">SUM(I37:I42)</f>
        <v>17179.9</v>
      </c>
      <c r="J43" s="17">
        <f t="shared" si="0"/>
        <v>17179.9</v>
      </c>
      <c r="K43" s="17">
        <f t="shared" si="0"/>
        <v>0</v>
      </c>
      <c r="L43" s="17">
        <f t="shared" si="0"/>
        <v>4566.9</v>
      </c>
      <c r="M43" s="17">
        <f t="shared" si="0"/>
        <v>4566.9</v>
      </c>
      <c r="N43" s="17">
        <f t="shared" si="0"/>
        <v>0</v>
      </c>
      <c r="O43" s="17">
        <f t="shared" si="0"/>
        <v>7961.9</v>
      </c>
      <c r="P43" s="17">
        <f t="shared" si="0"/>
        <v>15329.109999999999</v>
      </c>
      <c r="Q43" s="17"/>
      <c r="R43" s="8" t="s">
        <v>12</v>
      </c>
    </row>
    <row r="44" spans="1:18" s="7" customFormat="1" ht="15.75">
      <c r="A44" s="150" t="s">
        <v>158</v>
      </c>
      <c r="B44" s="150"/>
      <c r="C44" s="150"/>
      <c r="D44" s="150"/>
      <c r="E44" s="150"/>
      <c r="F44" s="150"/>
      <c r="G44" s="150"/>
      <c r="H44" s="150"/>
      <c r="I44" s="33"/>
      <c r="J44" s="33"/>
      <c r="K44" s="33"/>
      <c r="L44" s="33"/>
      <c r="M44" s="33"/>
      <c r="N44" s="33"/>
      <c r="O44" s="17">
        <v>7961.9</v>
      </c>
      <c r="P44" s="17"/>
      <c r="Q44" s="17"/>
      <c r="R44" s="8" t="s">
        <v>12</v>
      </c>
    </row>
    <row r="45" spans="1:18" s="18" customFormat="1" ht="179.25" customHeight="1">
      <c r="A45" s="60">
        <v>19</v>
      </c>
      <c r="B45" s="3" t="s">
        <v>104</v>
      </c>
      <c r="C45" s="70" t="s">
        <v>82</v>
      </c>
      <c r="D45" s="89" t="s">
        <v>147</v>
      </c>
      <c r="E45" s="91" t="s">
        <v>148</v>
      </c>
      <c r="F45" s="87">
        <v>440</v>
      </c>
      <c r="G45" s="90">
        <v>2022</v>
      </c>
      <c r="H45" s="90">
        <v>2024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120</v>
      </c>
      <c r="P45" s="87">
        <v>0</v>
      </c>
      <c r="Q45" s="87">
        <f>O45-P45</f>
        <v>120</v>
      </c>
      <c r="R45" s="87" t="s">
        <v>376</v>
      </c>
    </row>
    <row r="46" spans="1:18" s="20" customFormat="1" ht="165.75" customHeight="1">
      <c r="A46" s="60">
        <v>20</v>
      </c>
      <c r="B46" s="39" t="s">
        <v>225</v>
      </c>
      <c r="C46" s="34" t="s">
        <v>28</v>
      </c>
      <c r="D46" s="24" t="s">
        <v>147</v>
      </c>
      <c r="E46" s="91" t="s">
        <v>276</v>
      </c>
      <c r="F46" s="58">
        <v>36000</v>
      </c>
      <c r="G46" s="90">
        <v>2022</v>
      </c>
      <c r="H46" s="90">
        <v>2024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9000</v>
      </c>
      <c r="P46" s="87">
        <v>0</v>
      </c>
      <c r="Q46" s="87">
        <f>O46-P46</f>
        <v>9000</v>
      </c>
      <c r="R46" s="78" t="s">
        <v>377</v>
      </c>
    </row>
    <row r="47" spans="1:18" s="7" customFormat="1" ht="39.75" customHeight="1">
      <c r="A47" s="60">
        <v>21</v>
      </c>
      <c r="B47" s="25" t="s">
        <v>224</v>
      </c>
      <c r="C47" s="37" t="s">
        <v>23</v>
      </c>
      <c r="D47" s="89" t="s">
        <v>147</v>
      </c>
      <c r="E47" s="91" t="s">
        <v>159</v>
      </c>
      <c r="F47" s="87">
        <v>46686</v>
      </c>
      <c r="G47" s="10">
        <v>2023</v>
      </c>
      <c r="H47" s="10">
        <v>2024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/>
    </row>
    <row r="48" spans="1:18" s="7" customFormat="1" ht="15.75">
      <c r="A48" s="143" t="s">
        <v>160</v>
      </c>
      <c r="B48" s="143"/>
      <c r="C48" s="143"/>
      <c r="D48" s="143"/>
      <c r="E48" s="143"/>
      <c r="F48" s="143"/>
      <c r="G48" s="143"/>
      <c r="H48" s="143"/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>SUM(O45:O47)</f>
        <v>9120</v>
      </c>
      <c r="P48" s="8">
        <f>SUM(P45:P47)</f>
        <v>0</v>
      </c>
      <c r="Q48" s="8"/>
      <c r="R48" s="8" t="s">
        <v>12</v>
      </c>
    </row>
    <row r="49" spans="1:18" s="7" customFormat="1" ht="15.75">
      <c r="A49" s="143" t="s">
        <v>161</v>
      </c>
      <c r="B49" s="143"/>
      <c r="C49" s="143"/>
      <c r="D49" s="143"/>
      <c r="E49" s="143"/>
      <c r="F49" s="143"/>
      <c r="G49" s="143"/>
      <c r="H49" s="143"/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9120</v>
      </c>
      <c r="P49" s="8"/>
      <c r="Q49" s="32"/>
      <c r="R49" s="8" t="s">
        <v>12</v>
      </c>
    </row>
    <row r="50" spans="1:18" s="7" customFormat="1" ht="33">
      <c r="A50" s="114">
        <v>22</v>
      </c>
      <c r="B50" s="47" t="s">
        <v>224</v>
      </c>
      <c r="C50" s="113" t="s">
        <v>23</v>
      </c>
      <c r="D50" s="114" t="s">
        <v>13</v>
      </c>
      <c r="E50" s="113" t="s">
        <v>23</v>
      </c>
      <c r="F50" s="21">
        <v>11942.1</v>
      </c>
      <c r="G50" s="114">
        <v>2022</v>
      </c>
      <c r="H50" s="114">
        <v>2024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1000</v>
      </c>
      <c r="P50" s="21">
        <v>4640.09</v>
      </c>
      <c r="Q50" s="21"/>
      <c r="R50" s="115"/>
    </row>
    <row r="51" spans="1:18" s="7" customFormat="1" ht="15.75">
      <c r="A51" s="143" t="s">
        <v>162</v>
      </c>
      <c r="B51" s="143"/>
      <c r="C51" s="143"/>
      <c r="D51" s="143"/>
      <c r="E51" s="143"/>
      <c r="F51" s="143"/>
      <c r="G51" s="143"/>
      <c r="H51" s="143"/>
      <c r="I51" s="8">
        <v>0</v>
      </c>
      <c r="J51" s="8">
        <v>0</v>
      </c>
      <c r="K51" s="8">
        <f aca="true" t="shared" si="1" ref="K51:P51">SUM(K50)</f>
        <v>0</v>
      </c>
      <c r="L51" s="8">
        <f t="shared" si="1"/>
        <v>0</v>
      </c>
      <c r="M51" s="8">
        <f t="shared" si="1"/>
        <v>0</v>
      </c>
      <c r="N51" s="8">
        <v>0</v>
      </c>
      <c r="O51" s="8">
        <f t="shared" si="1"/>
        <v>1000</v>
      </c>
      <c r="P51" s="8">
        <f t="shared" si="1"/>
        <v>4640.09</v>
      </c>
      <c r="Q51" s="8"/>
      <c r="R51" s="8" t="s">
        <v>12</v>
      </c>
    </row>
    <row r="52" spans="1:18" s="7" customFormat="1" ht="15.75">
      <c r="A52" s="143" t="s">
        <v>163</v>
      </c>
      <c r="B52" s="143"/>
      <c r="C52" s="143"/>
      <c r="D52" s="143"/>
      <c r="E52" s="143"/>
      <c r="F52" s="143"/>
      <c r="G52" s="143"/>
      <c r="H52" s="143"/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1000</v>
      </c>
      <c r="P52" s="8"/>
      <c r="Q52" s="8"/>
      <c r="R52" s="8" t="s">
        <v>12</v>
      </c>
    </row>
    <row r="53" spans="1:18" s="18" customFormat="1" ht="133.5" customHeight="1">
      <c r="A53" s="99">
        <v>23</v>
      </c>
      <c r="B53" s="47" t="s">
        <v>63</v>
      </c>
      <c r="C53" s="109" t="s">
        <v>48</v>
      </c>
      <c r="D53" s="99" t="s">
        <v>72</v>
      </c>
      <c r="E53" s="109" t="s">
        <v>348</v>
      </c>
      <c r="F53" s="99" t="s">
        <v>349</v>
      </c>
      <c r="G53" s="23">
        <v>44927</v>
      </c>
      <c r="H53" s="23">
        <v>45291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/>
    </row>
    <row r="54" spans="1:18" s="18" customFormat="1" ht="123.75" customHeight="1">
      <c r="A54" s="62">
        <v>24</v>
      </c>
      <c r="B54" s="62" t="s">
        <v>350</v>
      </c>
      <c r="C54" s="75" t="s">
        <v>55</v>
      </c>
      <c r="D54" s="62" t="s">
        <v>72</v>
      </c>
      <c r="E54" s="75" t="s">
        <v>351</v>
      </c>
      <c r="F54" s="62" t="s">
        <v>352</v>
      </c>
      <c r="G54" s="23">
        <v>44927</v>
      </c>
      <c r="H54" s="23">
        <v>45291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/>
    </row>
    <row r="55" spans="1:18" s="18" customFormat="1" ht="123.75" customHeight="1">
      <c r="A55" s="62">
        <v>25</v>
      </c>
      <c r="B55" s="47" t="s">
        <v>225</v>
      </c>
      <c r="C55" s="75" t="s">
        <v>28</v>
      </c>
      <c r="D55" s="62" t="s">
        <v>72</v>
      </c>
      <c r="E55" s="75" t="s">
        <v>329</v>
      </c>
      <c r="F55" s="62">
        <v>15504</v>
      </c>
      <c r="G55" s="23">
        <v>44652</v>
      </c>
      <c r="H55" s="23">
        <v>45291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6810.6</v>
      </c>
      <c r="P55" s="21">
        <v>7287</v>
      </c>
      <c r="Q55" s="21">
        <v>0</v>
      </c>
      <c r="R55" s="21"/>
    </row>
    <row r="56" spans="1:18" s="18" customFormat="1" ht="123.75" customHeight="1">
      <c r="A56" s="62">
        <v>26</v>
      </c>
      <c r="B56" s="47" t="s">
        <v>317</v>
      </c>
      <c r="C56" s="75" t="s">
        <v>318</v>
      </c>
      <c r="D56" s="62" t="s">
        <v>72</v>
      </c>
      <c r="E56" s="75" t="s">
        <v>330</v>
      </c>
      <c r="F56" s="62">
        <v>146</v>
      </c>
      <c r="G56" s="23">
        <v>44927</v>
      </c>
      <c r="H56" s="23">
        <v>45291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/>
    </row>
    <row r="57" spans="1:18" s="18" customFormat="1" ht="123.75" customHeight="1">
      <c r="A57" s="62">
        <v>27</v>
      </c>
      <c r="B57" s="47" t="s">
        <v>224</v>
      </c>
      <c r="C57" s="75" t="s">
        <v>23</v>
      </c>
      <c r="D57" s="62" t="s">
        <v>72</v>
      </c>
      <c r="E57" s="75" t="s">
        <v>331</v>
      </c>
      <c r="F57" s="62" t="s">
        <v>332</v>
      </c>
      <c r="G57" s="23">
        <v>44652</v>
      </c>
      <c r="H57" s="23">
        <v>45291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1984.4</v>
      </c>
      <c r="P57" s="21">
        <v>1983.9</v>
      </c>
      <c r="Q57" s="21">
        <f>O57-P57</f>
        <v>0.5</v>
      </c>
      <c r="R57" s="21" t="s">
        <v>379</v>
      </c>
    </row>
    <row r="58" spans="1:18" s="7" customFormat="1" ht="15.75">
      <c r="A58" s="143" t="s">
        <v>164</v>
      </c>
      <c r="B58" s="143"/>
      <c r="C58" s="143"/>
      <c r="D58" s="143"/>
      <c r="E58" s="143"/>
      <c r="F58" s="143"/>
      <c r="G58" s="143"/>
      <c r="H58" s="143"/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f>SUM(O53:O57)</f>
        <v>8795</v>
      </c>
      <c r="P58" s="8">
        <f>SUM(P53:P57)</f>
        <v>9270.9</v>
      </c>
      <c r="Q58" s="8"/>
      <c r="R58" s="8" t="s">
        <v>12</v>
      </c>
    </row>
    <row r="59" spans="1:18" s="7" customFormat="1" ht="15.75">
      <c r="A59" s="143" t="s">
        <v>165</v>
      </c>
      <c r="B59" s="143"/>
      <c r="C59" s="143"/>
      <c r="D59" s="143"/>
      <c r="E59" s="143"/>
      <c r="F59" s="143"/>
      <c r="G59" s="143"/>
      <c r="H59" s="143"/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7465.3</v>
      </c>
      <c r="P59" s="8"/>
      <c r="Q59" s="8"/>
      <c r="R59" s="8" t="s">
        <v>12</v>
      </c>
    </row>
    <row r="60" spans="1:18" s="7" customFormat="1" ht="82.5">
      <c r="A60" s="62">
        <v>28</v>
      </c>
      <c r="B60" s="47" t="s">
        <v>62</v>
      </c>
      <c r="C60" s="75" t="s">
        <v>53</v>
      </c>
      <c r="D60" s="62" t="s">
        <v>14</v>
      </c>
      <c r="E60" s="75" t="s">
        <v>53</v>
      </c>
      <c r="F60" s="21">
        <v>70</v>
      </c>
      <c r="G60" s="41">
        <v>2023</v>
      </c>
      <c r="H60" s="41">
        <v>2024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/>
    </row>
    <row r="61" spans="1:18" s="7" customFormat="1" ht="66">
      <c r="A61" s="62">
        <v>29</v>
      </c>
      <c r="B61" s="47" t="s">
        <v>236</v>
      </c>
      <c r="C61" s="75" t="s">
        <v>73</v>
      </c>
      <c r="D61" s="62" t="s">
        <v>14</v>
      </c>
      <c r="E61" s="75" t="s">
        <v>73</v>
      </c>
      <c r="F61" s="21">
        <v>1400</v>
      </c>
      <c r="G61" s="41">
        <v>2023</v>
      </c>
      <c r="H61" s="41">
        <v>2024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/>
    </row>
    <row r="62" spans="1:18" s="7" customFormat="1" ht="49.5">
      <c r="A62" s="62">
        <v>30</v>
      </c>
      <c r="B62" s="47" t="s">
        <v>237</v>
      </c>
      <c r="C62" s="75" t="s">
        <v>74</v>
      </c>
      <c r="D62" s="62" t="s">
        <v>14</v>
      </c>
      <c r="E62" s="75" t="s">
        <v>74</v>
      </c>
      <c r="F62" s="21">
        <v>2000</v>
      </c>
      <c r="G62" s="41">
        <v>2023</v>
      </c>
      <c r="H62" s="41">
        <v>2024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/>
    </row>
    <row r="63" spans="1:18" s="7" customFormat="1" ht="66">
      <c r="A63" s="62">
        <v>31</v>
      </c>
      <c r="B63" s="47" t="s">
        <v>225</v>
      </c>
      <c r="C63" s="75" t="s">
        <v>71</v>
      </c>
      <c r="D63" s="62" t="s">
        <v>14</v>
      </c>
      <c r="E63" s="75" t="s">
        <v>297</v>
      </c>
      <c r="F63" s="21">
        <v>1200</v>
      </c>
      <c r="G63" s="41">
        <v>2023</v>
      </c>
      <c r="H63" s="41">
        <v>2024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/>
    </row>
    <row r="64" spans="1:18" s="7" customFormat="1" ht="82.5">
      <c r="A64" s="62">
        <v>32</v>
      </c>
      <c r="B64" s="47" t="s">
        <v>225</v>
      </c>
      <c r="C64" s="75" t="s">
        <v>71</v>
      </c>
      <c r="D64" s="62" t="s">
        <v>14</v>
      </c>
      <c r="E64" s="75" t="s">
        <v>298</v>
      </c>
      <c r="F64" s="21">
        <v>2500</v>
      </c>
      <c r="G64" s="41">
        <v>2023</v>
      </c>
      <c r="H64" s="41">
        <v>2024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/>
    </row>
    <row r="65" spans="1:18" s="20" customFormat="1" ht="58.5" customHeight="1">
      <c r="A65" s="62">
        <v>33</v>
      </c>
      <c r="B65" s="86" t="s">
        <v>225</v>
      </c>
      <c r="C65" s="75" t="s">
        <v>71</v>
      </c>
      <c r="D65" s="62" t="s">
        <v>14</v>
      </c>
      <c r="E65" s="75" t="s">
        <v>299</v>
      </c>
      <c r="F65" s="21">
        <v>25060.6</v>
      </c>
      <c r="G65" s="88">
        <v>2022</v>
      </c>
      <c r="H65" s="88">
        <v>2024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80">
        <v>2360.6</v>
      </c>
      <c r="P65" s="21">
        <v>2360.6</v>
      </c>
      <c r="Q65" s="21">
        <v>0</v>
      </c>
      <c r="R65" s="80"/>
    </row>
    <row r="66" spans="1:18" s="7" customFormat="1" ht="54.75" customHeight="1">
      <c r="A66" s="62">
        <v>34</v>
      </c>
      <c r="B66" s="47" t="s">
        <v>225</v>
      </c>
      <c r="C66" s="75" t="s">
        <v>71</v>
      </c>
      <c r="D66" s="62" t="s">
        <v>14</v>
      </c>
      <c r="E66" s="75" t="s">
        <v>300</v>
      </c>
      <c r="F66" s="21">
        <v>486.3</v>
      </c>
      <c r="G66" s="41">
        <v>2022</v>
      </c>
      <c r="H66" s="41">
        <v>2024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86.3</v>
      </c>
      <c r="P66" s="21">
        <v>86.3</v>
      </c>
      <c r="Q66" s="21">
        <v>0</v>
      </c>
      <c r="R66" s="21"/>
    </row>
    <row r="67" spans="1:18" s="7" customFormat="1" ht="51.75" customHeight="1">
      <c r="A67" s="62">
        <v>35</v>
      </c>
      <c r="B67" s="47" t="s">
        <v>225</v>
      </c>
      <c r="C67" s="75" t="s">
        <v>71</v>
      </c>
      <c r="D67" s="62" t="s">
        <v>14</v>
      </c>
      <c r="E67" s="75" t="s">
        <v>301</v>
      </c>
      <c r="F67" s="21">
        <v>1300</v>
      </c>
      <c r="G67" s="41">
        <v>2022</v>
      </c>
      <c r="H67" s="41">
        <v>2024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200</v>
      </c>
      <c r="P67" s="21">
        <v>200</v>
      </c>
      <c r="Q67" s="21">
        <v>0</v>
      </c>
      <c r="R67" s="21"/>
    </row>
    <row r="68" spans="1:18" s="7" customFormat="1" ht="77.25" customHeight="1">
      <c r="A68" s="62">
        <v>36</v>
      </c>
      <c r="B68" s="47" t="s">
        <v>224</v>
      </c>
      <c r="C68" s="75" t="s">
        <v>23</v>
      </c>
      <c r="D68" s="62" t="s">
        <v>14</v>
      </c>
      <c r="E68" s="75" t="s">
        <v>302</v>
      </c>
      <c r="F68" s="21">
        <v>46038.6</v>
      </c>
      <c r="G68" s="41">
        <v>2022</v>
      </c>
      <c r="H68" s="41">
        <v>2024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1798.6</v>
      </c>
      <c r="P68" s="21">
        <v>2534.5</v>
      </c>
      <c r="Q68" s="21">
        <v>0</v>
      </c>
      <c r="R68" s="21"/>
    </row>
    <row r="69" spans="1:18" s="7" customFormat="1" ht="15.75">
      <c r="A69" s="143" t="s">
        <v>166</v>
      </c>
      <c r="B69" s="143"/>
      <c r="C69" s="143"/>
      <c r="D69" s="143"/>
      <c r="E69" s="143"/>
      <c r="F69" s="143"/>
      <c r="G69" s="143"/>
      <c r="H69" s="143"/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>SUM(O60:O68)</f>
        <v>4445.5</v>
      </c>
      <c r="P69" s="8">
        <f>SUM(P60:P68)</f>
        <v>5181.4</v>
      </c>
      <c r="Q69" s="8"/>
      <c r="R69" s="8" t="s">
        <v>12</v>
      </c>
    </row>
    <row r="70" spans="1:18" s="7" customFormat="1" ht="15.75">
      <c r="A70" s="143" t="s">
        <v>167</v>
      </c>
      <c r="B70" s="143"/>
      <c r="C70" s="143"/>
      <c r="D70" s="143"/>
      <c r="E70" s="143"/>
      <c r="F70" s="143"/>
      <c r="G70" s="143"/>
      <c r="H70" s="143"/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4000</v>
      </c>
      <c r="P70" s="8"/>
      <c r="Q70" s="8"/>
      <c r="R70" s="8" t="s">
        <v>12</v>
      </c>
    </row>
    <row r="71" spans="1:18" s="20" customFormat="1" ht="198" customHeight="1">
      <c r="A71" s="62">
        <v>37</v>
      </c>
      <c r="B71" s="47" t="s">
        <v>62</v>
      </c>
      <c r="C71" s="72" t="s">
        <v>53</v>
      </c>
      <c r="D71" s="62" t="s">
        <v>15</v>
      </c>
      <c r="E71" s="72" t="s">
        <v>362</v>
      </c>
      <c r="F71" s="21">
        <v>1500</v>
      </c>
      <c r="G71" s="62">
        <v>2023</v>
      </c>
      <c r="H71" s="62">
        <v>2023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/>
    </row>
    <row r="72" spans="1:18" s="20" customFormat="1" ht="252" customHeight="1">
      <c r="A72" s="62">
        <v>38</v>
      </c>
      <c r="B72" s="47" t="s">
        <v>293</v>
      </c>
      <c r="C72" s="72" t="s">
        <v>73</v>
      </c>
      <c r="D72" s="62" t="s">
        <v>15</v>
      </c>
      <c r="E72" s="72" t="s">
        <v>363</v>
      </c>
      <c r="F72" s="21">
        <v>32500</v>
      </c>
      <c r="G72" s="62">
        <v>2023</v>
      </c>
      <c r="H72" s="62">
        <v>2023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/>
    </row>
    <row r="73" spans="1:18" s="20" customFormat="1" ht="63.75" customHeight="1">
      <c r="A73" s="62">
        <v>39</v>
      </c>
      <c r="B73" s="47" t="s">
        <v>224</v>
      </c>
      <c r="C73" s="72" t="s">
        <v>23</v>
      </c>
      <c r="D73" s="62" t="s">
        <v>15</v>
      </c>
      <c r="E73" s="72" t="s">
        <v>102</v>
      </c>
      <c r="F73" s="21">
        <v>78699.58</v>
      </c>
      <c r="G73" s="23">
        <v>44558</v>
      </c>
      <c r="H73" s="23">
        <v>45657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15466.15</v>
      </c>
      <c r="P73" s="21">
        <v>6308.95</v>
      </c>
      <c r="Q73" s="21">
        <f>O73-P73</f>
        <v>9157.2</v>
      </c>
      <c r="R73" s="97" t="s">
        <v>388</v>
      </c>
    </row>
    <row r="74" spans="1:18" s="20" customFormat="1" ht="255.75">
      <c r="A74" s="62">
        <v>40</v>
      </c>
      <c r="B74" s="47" t="s">
        <v>63</v>
      </c>
      <c r="C74" s="72" t="s">
        <v>48</v>
      </c>
      <c r="D74" s="62" t="s">
        <v>15</v>
      </c>
      <c r="E74" s="72" t="s">
        <v>338</v>
      </c>
      <c r="F74" s="21">
        <v>1841</v>
      </c>
      <c r="G74" s="23">
        <v>44562</v>
      </c>
      <c r="H74" s="23">
        <v>45657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278</v>
      </c>
      <c r="P74" s="21">
        <v>78.39</v>
      </c>
      <c r="Q74" s="21">
        <f>O74-P74</f>
        <v>199.61</v>
      </c>
      <c r="R74" s="97" t="s">
        <v>388</v>
      </c>
    </row>
    <row r="75" spans="1:18" s="20" customFormat="1" ht="98.25" customHeight="1">
      <c r="A75" s="62">
        <v>41</v>
      </c>
      <c r="B75" s="47" t="s">
        <v>63</v>
      </c>
      <c r="C75" s="72" t="s">
        <v>48</v>
      </c>
      <c r="D75" s="62" t="s">
        <v>15</v>
      </c>
      <c r="E75" s="72" t="s">
        <v>339</v>
      </c>
      <c r="F75" s="21">
        <v>1752</v>
      </c>
      <c r="G75" s="23">
        <v>44562</v>
      </c>
      <c r="H75" s="23">
        <v>45657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280</v>
      </c>
      <c r="P75" s="21">
        <v>280</v>
      </c>
      <c r="Q75" s="21">
        <f>O75-P75</f>
        <v>0</v>
      </c>
      <c r="R75" s="21"/>
    </row>
    <row r="76" spans="1:18" s="20" customFormat="1" ht="123" customHeight="1">
      <c r="A76" s="62">
        <v>42</v>
      </c>
      <c r="B76" s="47" t="s">
        <v>63</v>
      </c>
      <c r="C76" s="72" t="s">
        <v>48</v>
      </c>
      <c r="D76" s="62" t="s">
        <v>15</v>
      </c>
      <c r="E76" s="72" t="s">
        <v>340</v>
      </c>
      <c r="F76" s="21">
        <v>1022</v>
      </c>
      <c r="G76" s="23">
        <v>44562</v>
      </c>
      <c r="H76" s="23">
        <v>45657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192</v>
      </c>
      <c r="P76" s="21">
        <v>192</v>
      </c>
      <c r="Q76" s="21">
        <v>0</v>
      </c>
      <c r="R76" s="21"/>
    </row>
    <row r="77" spans="1:18" s="20" customFormat="1" ht="137.25" customHeight="1">
      <c r="A77" s="62">
        <v>43</v>
      </c>
      <c r="B77" s="47" t="s">
        <v>63</v>
      </c>
      <c r="C77" s="72" t="s">
        <v>48</v>
      </c>
      <c r="D77" s="62" t="s">
        <v>15</v>
      </c>
      <c r="E77" s="72" t="s">
        <v>341</v>
      </c>
      <c r="F77" s="62">
        <v>122306.63</v>
      </c>
      <c r="G77" s="23">
        <v>44562</v>
      </c>
      <c r="H77" s="23">
        <v>45657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11780</v>
      </c>
      <c r="P77" s="21">
        <v>8015.24</v>
      </c>
      <c r="Q77" s="21">
        <f>O77-P77</f>
        <v>3764.76</v>
      </c>
      <c r="R77" s="97" t="s">
        <v>388</v>
      </c>
    </row>
    <row r="78" spans="1:18" s="20" customFormat="1" ht="83.25" customHeight="1">
      <c r="A78" s="62">
        <v>44</v>
      </c>
      <c r="B78" s="47" t="s">
        <v>63</v>
      </c>
      <c r="C78" s="72" t="s">
        <v>48</v>
      </c>
      <c r="D78" s="62" t="s">
        <v>15</v>
      </c>
      <c r="E78" s="72" t="s">
        <v>342</v>
      </c>
      <c r="F78" s="21">
        <v>1400.27</v>
      </c>
      <c r="G78" s="23">
        <v>44562</v>
      </c>
      <c r="H78" s="23">
        <v>45657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440</v>
      </c>
      <c r="P78" s="21">
        <v>0</v>
      </c>
      <c r="Q78" s="21">
        <v>440</v>
      </c>
      <c r="R78" s="97" t="s">
        <v>389</v>
      </c>
    </row>
    <row r="79" spans="1:18" s="20" customFormat="1" ht="90" customHeight="1">
      <c r="A79" s="60">
        <v>45</v>
      </c>
      <c r="B79" s="25" t="s">
        <v>63</v>
      </c>
      <c r="C79" s="69" t="s">
        <v>48</v>
      </c>
      <c r="D79" s="60" t="s">
        <v>15</v>
      </c>
      <c r="E79" s="69" t="s">
        <v>343</v>
      </c>
      <c r="F79" s="68">
        <v>624</v>
      </c>
      <c r="G79" s="22">
        <v>44562</v>
      </c>
      <c r="H79" s="22">
        <v>45657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140</v>
      </c>
      <c r="P79" s="21">
        <v>0</v>
      </c>
      <c r="Q79" s="21">
        <f>O79-P79</f>
        <v>140</v>
      </c>
      <c r="R79" s="97" t="s">
        <v>387</v>
      </c>
    </row>
    <row r="80" spans="1:18" s="20" customFormat="1" ht="80.25" customHeight="1">
      <c r="A80" s="60">
        <v>46</v>
      </c>
      <c r="B80" s="25" t="s">
        <v>63</v>
      </c>
      <c r="C80" s="69" t="s">
        <v>48</v>
      </c>
      <c r="D80" s="60" t="s">
        <v>15</v>
      </c>
      <c r="E80" s="69" t="s">
        <v>344</v>
      </c>
      <c r="F80" s="68">
        <v>450</v>
      </c>
      <c r="G80" s="22">
        <v>44562</v>
      </c>
      <c r="H80" s="22">
        <v>45657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68">
        <v>150</v>
      </c>
      <c r="P80" s="21">
        <v>0</v>
      </c>
      <c r="Q80" s="21">
        <f>O80-P80</f>
        <v>150</v>
      </c>
      <c r="R80" s="97" t="s">
        <v>387</v>
      </c>
    </row>
    <row r="81" spans="1:18" s="20" customFormat="1" ht="78.75" customHeight="1">
      <c r="A81" s="60">
        <v>47</v>
      </c>
      <c r="B81" s="25" t="s">
        <v>63</v>
      </c>
      <c r="C81" s="69" t="s">
        <v>48</v>
      </c>
      <c r="D81" s="60" t="s">
        <v>15</v>
      </c>
      <c r="E81" s="69" t="s">
        <v>345</v>
      </c>
      <c r="F81" s="68">
        <v>52883</v>
      </c>
      <c r="G81" s="22">
        <v>44562</v>
      </c>
      <c r="H81" s="22">
        <v>45657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68">
        <v>2800</v>
      </c>
      <c r="P81" s="21">
        <v>1796.82</v>
      </c>
      <c r="Q81" s="21">
        <f>O81-P81</f>
        <v>1003.1800000000001</v>
      </c>
      <c r="R81" s="97" t="s">
        <v>388</v>
      </c>
    </row>
    <row r="82" spans="1:18" s="20" customFormat="1" ht="84" customHeight="1">
      <c r="A82" s="60">
        <v>48</v>
      </c>
      <c r="B82" s="25" t="s">
        <v>63</v>
      </c>
      <c r="C82" s="69" t="s">
        <v>48</v>
      </c>
      <c r="D82" s="60" t="s">
        <v>15</v>
      </c>
      <c r="E82" s="69" t="s">
        <v>346</v>
      </c>
      <c r="F82" s="60">
        <v>265</v>
      </c>
      <c r="G82" s="22">
        <v>44562</v>
      </c>
      <c r="H82" s="22">
        <v>45657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68">
        <v>53</v>
      </c>
      <c r="P82" s="21">
        <v>0</v>
      </c>
      <c r="Q82" s="21">
        <v>53</v>
      </c>
      <c r="R82" s="97" t="s">
        <v>387</v>
      </c>
    </row>
    <row r="83" spans="1:18" s="20" customFormat="1" ht="385.5" customHeight="1">
      <c r="A83" s="60">
        <v>49</v>
      </c>
      <c r="B83" s="25" t="s">
        <v>104</v>
      </c>
      <c r="C83" s="69" t="s">
        <v>82</v>
      </c>
      <c r="D83" s="60" t="s">
        <v>15</v>
      </c>
      <c r="E83" s="69" t="s">
        <v>103</v>
      </c>
      <c r="F83" s="60">
        <v>4809</v>
      </c>
      <c r="G83" s="22">
        <v>44642</v>
      </c>
      <c r="H83" s="22">
        <v>45657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809</v>
      </c>
      <c r="P83" s="21">
        <v>750.21</v>
      </c>
      <c r="Q83" s="21">
        <f>O83-P83</f>
        <v>58.789999999999964</v>
      </c>
      <c r="R83" s="97" t="s">
        <v>388</v>
      </c>
    </row>
    <row r="84" spans="1:18" s="20" customFormat="1" ht="92.25" customHeight="1">
      <c r="A84" s="60">
        <v>50</v>
      </c>
      <c r="B84" s="25" t="s">
        <v>225</v>
      </c>
      <c r="C84" s="69" t="s">
        <v>28</v>
      </c>
      <c r="D84" s="60" t="s">
        <v>15</v>
      </c>
      <c r="E84" s="69" t="s">
        <v>242</v>
      </c>
      <c r="F84" s="68">
        <v>227113</v>
      </c>
      <c r="G84" s="22">
        <v>44805</v>
      </c>
      <c r="H84" s="22">
        <v>45596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68">
        <v>28569</v>
      </c>
      <c r="P84" s="21">
        <v>21549.66</v>
      </c>
      <c r="Q84" s="21">
        <f>O84-P84</f>
        <v>7019.34</v>
      </c>
      <c r="R84" s="97" t="s">
        <v>388</v>
      </c>
    </row>
    <row r="85" spans="1:18" s="7" customFormat="1" ht="15.75" customHeight="1">
      <c r="A85" s="123" t="s">
        <v>168</v>
      </c>
      <c r="B85" s="124"/>
      <c r="C85" s="124"/>
      <c r="D85" s="124"/>
      <c r="E85" s="124"/>
      <c r="F85" s="124"/>
      <c r="G85" s="124"/>
      <c r="H85" s="124"/>
      <c r="I85" s="13">
        <f aca="true" t="shared" si="2" ref="I85:N85">SUM(I71:I84)</f>
        <v>0</v>
      </c>
      <c r="J85" s="13">
        <f t="shared" si="2"/>
        <v>0</v>
      </c>
      <c r="K85" s="13">
        <f t="shared" si="2"/>
        <v>0</v>
      </c>
      <c r="L85" s="13">
        <f t="shared" si="2"/>
        <v>0</v>
      </c>
      <c r="M85" s="13">
        <f t="shared" si="2"/>
        <v>0</v>
      </c>
      <c r="N85" s="13">
        <f t="shared" si="2"/>
        <v>0</v>
      </c>
      <c r="O85" s="13">
        <f>SUM(O71:O84)</f>
        <v>60957.15</v>
      </c>
      <c r="P85" s="13">
        <f>SUM(P71:P84)</f>
        <v>38971.270000000004</v>
      </c>
      <c r="Q85" s="13"/>
      <c r="R85" s="13" t="s">
        <v>12</v>
      </c>
    </row>
    <row r="86" spans="1:18" s="7" customFormat="1" ht="19.5" customHeight="1">
      <c r="A86" s="123" t="s">
        <v>169</v>
      </c>
      <c r="B86" s="124"/>
      <c r="C86" s="124"/>
      <c r="D86" s="124"/>
      <c r="E86" s="124"/>
      <c r="F86" s="124"/>
      <c r="G86" s="124"/>
      <c r="H86" s="124"/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13">
        <v>26322.6</v>
      </c>
      <c r="P86" s="13"/>
      <c r="Q86" s="13"/>
      <c r="R86" s="13" t="s">
        <v>12</v>
      </c>
    </row>
    <row r="87" spans="1:18" s="7" customFormat="1" ht="15.75" customHeight="1">
      <c r="A87" s="158">
        <v>51</v>
      </c>
      <c r="B87" s="155" t="s">
        <v>75</v>
      </c>
      <c r="C87" s="176" t="s">
        <v>76</v>
      </c>
      <c r="D87" s="158" t="s">
        <v>77</v>
      </c>
      <c r="E87" s="176" t="s">
        <v>232</v>
      </c>
      <c r="F87" s="144">
        <v>8000</v>
      </c>
      <c r="G87" s="179">
        <v>2022</v>
      </c>
      <c r="H87" s="179">
        <v>2024</v>
      </c>
      <c r="I87" s="144">
        <v>0</v>
      </c>
      <c r="J87" s="144">
        <v>0</v>
      </c>
      <c r="K87" s="144">
        <v>0</v>
      </c>
      <c r="L87" s="144">
        <v>0</v>
      </c>
      <c r="M87" s="144">
        <v>0</v>
      </c>
      <c r="N87" s="144">
        <v>0</v>
      </c>
      <c r="O87" s="144">
        <v>1300</v>
      </c>
      <c r="P87" s="144">
        <v>0</v>
      </c>
      <c r="Q87" s="144">
        <f>O87-P87</f>
        <v>1300</v>
      </c>
      <c r="R87" s="161" t="s">
        <v>389</v>
      </c>
    </row>
    <row r="88" spans="1:18" s="7" customFormat="1" ht="15.75">
      <c r="A88" s="159"/>
      <c r="B88" s="156"/>
      <c r="C88" s="177"/>
      <c r="D88" s="159"/>
      <c r="E88" s="177"/>
      <c r="F88" s="145"/>
      <c r="G88" s="180"/>
      <c r="H88" s="180"/>
      <c r="I88" s="145"/>
      <c r="J88" s="145"/>
      <c r="K88" s="145"/>
      <c r="L88" s="145"/>
      <c r="M88" s="145"/>
      <c r="N88" s="145"/>
      <c r="O88" s="145"/>
      <c r="P88" s="145"/>
      <c r="Q88" s="145"/>
      <c r="R88" s="162"/>
    </row>
    <row r="89" spans="1:18" s="7" customFormat="1" ht="59.25" customHeight="1">
      <c r="A89" s="160"/>
      <c r="B89" s="157"/>
      <c r="C89" s="178"/>
      <c r="D89" s="160"/>
      <c r="E89" s="178"/>
      <c r="F89" s="146"/>
      <c r="G89" s="181"/>
      <c r="H89" s="181"/>
      <c r="I89" s="146"/>
      <c r="J89" s="146"/>
      <c r="K89" s="146"/>
      <c r="L89" s="146"/>
      <c r="M89" s="146"/>
      <c r="N89" s="146"/>
      <c r="O89" s="146"/>
      <c r="P89" s="146"/>
      <c r="Q89" s="146"/>
      <c r="R89" s="163"/>
    </row>
    <row r="90" spans="1:18" s="7" customFormat="1" ht="15.75" customHeight="1">
      <c r="A90" s="125" t="s">
        <v>215</v>
      </c>
      <c r="B90" s="126"/>
      <c r="C90" s="126"/>
      <c r="D90" s="126"/>
      <c r="E90" s="126"/>
      <c r="F90" s="126"/>
      <c r="G90" s="126"/>
      <c r="H90" s="126"/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1300</v>
      </c>
      <c r="P90" s="8">
        <v>0</v>
      </c>
      <c r="Q90" s="8"/>
      <c r="R90" s="8" t="s">
        <v>12</v>
      </c>
    </row>
    <row r="91" spans="1:18" s="7" customFormat="1" ht="15.75" customHeight="1">
      <c r="A91" s="125" t="s">
        <v>216</v>
      </c>
      <c r="B91" s="126"/>
      <c r="C91" s="126"/>
      <c r="D91" s="126"/>
      <c r="E91" s="126"/>
      <c r="F91" s="126"/>
      <c r="G91" s="126"/>
      <c r="H91" s="126"/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1300</v>
      </c>
      <c r="P91" s="8"/>
      <c r="Q91" s="8"/>
      <c r="R91" s="8" t="s">
        <v>12</v>
      </c>
    </row>
    <row r="92" spans="1:18" s="20" customFormat="1" ht="87" customHeight="1">
      <c r="A92" s="93">
        <v>52</v>
      </c>
      <c r="B92" s="25" t="s">
        <v>224</v>
      </c>
      <c r="C92" s="96" t="s">
        <v>23</v>
      </c>
      <c r="D92" s="93" t="s">
        <v>16</v>
      </c>
      <c r="E92" s="96" t="s">
        <v>289</v>
      </c>
      <c r="F92" s="95">
        <v>14961</v>
      </c>
      <c r="G92" s="22">
        <v>44805</v>
      </c>
      <c r="H92" s="92" t="s">
        <v>239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2961</v>
      </c>
      <c r="P92" s="95">
        <v>2369</v>
      </c>
      <c r="Q92" s="95">
        <f>O92-P92</f>
        <v>592</v>
      </c>
      <c r="R92" s="118" t="s">
        <v>391</v>
      </c>
    </row>
    <row r="93" spans="1:18" s="7" customFormat="1" ht="15.75" customHeight="1">
      <c r="A93" s="123" t="s">
        <v>217</v>
      </c>
      <c r="B93" s="124"/>
      <c r="C93" s="124"/>
      <c r="D93" s="124"/>
      <c r="E93" s="124"/>
      <c r="F93" s="124"/>
      <c r="G93" s="124"/>
      <c r="H93" s="124"/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13">
        <f>SUM(O92:O92)</f>
        <v>2961</v>
      </c>
      <c r="P93" s="13">
        <f>SUM(P92:P92)</f>
        <v>2369</v>
      </c>
      <c r="Q93" s="13"/>
      <c r="R93" s="13" t="s">
        <v>12</v>
      </c>
    </row>
    <row r="94" spans="1:18" s="7" customFormat="1" ht="15.75" customHeight="1">
      <c r="A94" s="123" t="s">
        <v>218</v>
      </c>
      <c r="B94" s="124"/>
      <c r="C94" s="124"/>
      <c r="D94" s="124"/>
      <c r="E94" s="124"/>
      <c r="F94" s="124"/>
      <c r="G94" s="124"/>
      <c r="H94" s="124"/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13">
        <v>2961</v>
      </c>
      <c r="P94" s="13"/>
      <c r="Q94" s="13"/>
      <c r="R94" s="13" t="s">
        <v>12</v>
      </c>
    </row>
    <row r="95" spans="1:18" s="20" customFormat="1" ht="69.75" customHeight="1">
      <c r="A95" s="62">
        <v>53</v>
      </c>
      <c r="B95" s="62" t="s">
        <v>79</v>
      </c>
      <c r="C95" s="72" t="s">
        <v>80</v>
      </c>
      <c r="D95" s="42" t="s">
        <v>17</v>
      </c>
      <c r="E95" s="75" t="s">
        <v>22</v>
      </c>
      <c r="F95" s="43">
        <v>11691.4</v>
      </c>
      <c r="G95" s="23">
        <v>44927</v>
      </c>
      <c r="H95" s="23">
        <v>46022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118"/>
    </row>
    <row r="96" spans="1:18" s="7" customFormat="1" ht="381.75" customHeight="1">
      <c r="A96" s="62">
        <v>54</v>
      </c>
      <c r="B96" s="67" t="s">
        <v>81</v>
      </c>
      <c r="C96" s="71" t="s">
        <v>82</v>
      </c>
      <c r="D96" s="67" t="s">
        <v>17</v>
      </c>
      <c r="E96" s="71" t="s">
        <v>285</v>
      </c>
      <c r="F96" s="65">
        <v>528.2</v>
      </c>
      <c r="G96" s="44">
        <v>44682</v>
      </c>
      <c r="H96" s="44">
        <v>45473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65">
        <v>80</v>
      </c>
      <c r="P96" s="65">
        <v>48.2</v>
      </c>
      <c r="Q96" s="65">
        <f>O96-P96</f>
        <v>31.799999999999997</v>
      </c>
      <c r="R96" s="97" t="s">
        <v>388</v>
      </c>
    </row>
    <row r="97" spans="1:18" s="7" customFormat="1" ht="24.75" customHeight="1">
      <c r="A97" s="62">
        <v>55</v>
      </c>
      <c r="B97" s="62" t="s">
        <v>228</v>
      </c>
      <c r="C97" s="72" t="s">
        <v>28</v>
      </c>
      <c r="D97" s="62" t="s">
        <v>17</v>
      </c>
      <c r="E97" s="72" t="s">
        <v>83</v>
      </c>
      <c r="F97" s="21">
        <v>7038.4</v>
      </c>
      <c r="G97" s="23">
        <v>44682</v>
      </c>
      <c r="H97" s="23">
        <v>45443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2031</v>
      </c>
      <c r="P97" s="21">
        <v>207.3</v>
      </c>
      <c r="Q97" s="21">
        <f>O97-P97</f>
        <v>1823.7</v>
      </c>
      <c r="R97" s="97" t="s">
        <v>388</v>
      </c>
    </row>
    <row r="98" spans="1:18" s="7" customFormat="1" ht="56.25" customHeight="1">
      <c r="A98" s="62">
        <v>56</v>
      </c>
      <c r="B98" s="62" t="s">
        <v>229</v>
      </c>
      <c r="C98" s="72" t="s">
        <v>23</v>
      </c>
      <c r="D98" s="62" t="s">
        <v>17</v>
      </c>
      <c r="E98" s="72" t="s">
        <v>284</v>
      </c>
      <c r="F98" s="21">
        <v>27257.4</v>
      </c>
      <c r="G98" s="23">
        <v>44606</v>
      </c>
      <c r="H98" s="23">
        <v>45657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4139</v>
      </c>
      <c r="P98" s="21">
        <v>6288.52</v>
      </c>
      <c r="Q98" s="21">
        <v>0</v>
      </c>
      <c r="R98" s="21">
        <v>0</v>
      </c>
    </row>
    <row r="99" spans="1:18" s="7" customFormat="1" ht="15.75" customHeight="1">
      <c r="A99" s="125" t="s">
        <v>170</v>
      </c>
      <c r="B99" s="126"/>
      <c r="C99" s="126"/>
      <c r="D99" s="126"/>
      <c r="E99" s="126"/>
      <c r="F99" s="126"/>
      <c r="G99" s="126"/>
      <c r="H99" s="126"/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f>SUM(O95:O98)</f>
        <v>6250</v>
      </c>
      <c r="P99" s="8">
        <f>SUM(P95:P98)</f>
        <v>6544.02</v>
      </c>
      <c r="Q99" s="8"/>
      <c r="R99" s="8" t="s">
        <v>12</v>
      </c>
    </row>
    <row r="100" spans="1:18" s="7" customFormat="1" ht="15.75" customHeight="1">
      <c r="A100" s="125" t="s">
        <v>171</v>
      </c>
      <c r="B100" s="126"/>
      <c r="C100" s="126"/>
      <c r="D100" s="126"/>
      <c r="E100" s="126"/>
      <c r="F100" s="126"/>
      <c r="G100" s="126"/>
      <c r="H100" s="126"/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6250</v>
      </c>
      <c r="P100" s="8"/>
      <c r="Q100" s="8"/>
      <c r="R100" s="8" t="s">
        <v>12</v>
      </c>
    </row>
    <row r="101" spans="1:18" s="7" customFormat="1" ht="120.75" customHeight="1">
      <c r="A101" s="60">
        <v>57</v>
      </c>
      <c r="B101" s="25" t="s">
        <v>31</v>
      </c>
      <c r="C101" s="34" t="s">
        <v>67</v>
      </c>
      <c r="D101" s="60" t="s">
        <v>246</v>
      </c>
      <c r="E101" s="34" t="s">
        <v>67</v>
      </c>
      <c r="F101" s="68">
        <v>750</v>
      </c>
      <c r="G101" s="10">
        <v>2023</v>
      </c>
      <c r="H101" s="10">
        <v>2024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/>
    </row>
    <row r="102" spans="1:18" s="7" customFormat="1" ht="57.75">
      <c r="A102" s="60">
        <v>58</v>
      </c>
      <c r="B102" s="25" t="s">
        <v>281</v>
      </c>
      <c r="C102" s="34" t="s">
        <v>283</v>
      </c>
      <c r="D102" s="60" t="s">
        <v>246</v>
      </c>
      <c r="E102" s="34" t="s">
        <v>283</v>
      </c>
      <c r="F102" s="68">
        <v>150</v>
      </c>
      <c r="G102" s="10">
        <v>2023</v>
      </c>
      <c r="H102" s="10">
        <v>2024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/>
    </row>
    <row r="103" spans="1:18" s="7" customFormat="1" ht="63" customHeight="1">
      <c r="A103" s="60">
        <v>59</v>
      </c>
      <c r="B103" s="25" t="s">
        <v>70</v>
      </c>
      <c r="C103" s="34" t="s">
        <v>101</v>
      </c>
      <c r="D103" s="60" t="s">
        <v>246</v>
      </c>
      <c r="E103" s="34" t="s">
        <v>101</v>
      </c>
      <c r="F103" s="68">
        <v>1800</v>
      </c>
      <c r="G103" s="10">
        <v>2022</v>
      </c>
      <c r="H103" s="10">
        <v>2024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600</v>
      </c>
      <c r="P103" s="68">
        <v>600</v>
      </c>
      <c r="Q103" s="68">
        <v>0</v>
      </c>
      <c r="R103" s="68"/>
    </row>
    <row r="104" spans="1:18" s="7" customFormat="1" ht="16.5">
      <c r="A104" s="60">
        <v>60</v>
      </c>
      <c r="B104" s="25" t="s">
        <v>225</v>
      </c>
      <c r="C104" s="34" t="s">
        <v>28</v>
      </c>
      <c r="D104" s="60" t="s">
        <v>246</v>
      </c>
      <c r="E104" s="34" t="s">
        <v>28</v>
      </c>
      <c r="F104" s="68">
        <v>2997.4</v>
      </c>
      <c r="G104" s="10">
        <v>2022</v>
      </c>
      <c r="H104" s="10">
        <v>2024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998.7</v>
      </c>
      <c r="P104" s="68">
        <v>998.7</v>
      </c>
      <c r="Q104" s="68">
        <v>0</v>
      </c>
      <c r="R104" s="68"/>
    </row>
    <row r="105" spans="1:18" s="7" customFormat="1" ht="37.5" customHeight="1">
      <c r="A105" s="60">
        <v>61</v>
      </c>
      <c r="B105" s="25" t="s">
        <v>224</v>
      </c>
      <c r="C105" s="69" t="s">
        <v>23</v>
      </c>
      <c r="D105" s="60" t="s">
        <v>246</v>
      </c>
      <c r="E105" s="69" t="s">
        <v>23</v>
      </c>
      <c r="F105" s="68">
        <v>9281</v>
      </c>
      <c r="G105" s="10">
        <v>2022</v>
      </c>
      <c r="H105" s="10">
        <v>2024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3081</v>
      </c>
      <c r="P105" s="68">
        <v>3081</v>
      </c>
      <c r="Q105" s="68">
        <v>0</v>
      </c>
      <c r="R105" s="68"/>
    </row>
    <row r="106" spans="1:18" s="7" customFormat="1" ht="15.75" customHeight="1">
      <c r="A106" s="123" t="s">
        <v>172</v>
      </c>
      <c r="B106" s="124"/>
      <c r="C106" s="124"/>
      <c r="D106" s="124"/>
      <c r="E106" s="124"/>
      <c r="F106" s="124"/>
      <c r="G106" s="124"/>
      <c r="H106" s="124"/>
      <c r="I106" s="13">
        <f aca="true" t="shared" si="3" ref="I106:P107">SUM(I101:I105)</f>
        <v>0</v>
      </c>
      <c r="J106" s="13">
        <f t="shared" si="3"/>
        <v>0</v>
      </c>
      <c r="K106" s="13">
        <f t="shared" si="3"/>
        <v>0</v>
      </c>
      <c r="L106" s="13">
        <f t="shared" si="3"/>
        <v>0</v>
      </c>
      <c r="M106" s="13">
        <f t="shared" si="3"/>
        <v>0</v>
      </c>
      <c r="N106" s="13">
        <f t="shared" si="3"/>
        <v>0</v>
      </c>
      <c r="O106" s="13">
        <f t="shared" si="3"/>
        <v>4679.7</v>
      </c>
      <c r="P106" s="13">
        <f t="shared" si="3"/>
        <v>4679.7</v>
      </c>
      <c r="Q106" s="13"/>
      <c r="R106" s="13" t="s">
        <v>12</v>
      </c>
    </row>
    <row r="107" spans="1:18" s="7" customFormat="1" ht="15.75" customHeight="1">
      <c r="A107" s="123" t="s">
        <v>173</v>
      </c>
      <c r="B107" s="124"/>
      <c r="C107" s="124"/>
      <c r="D107" s="124"/>
      <c r="E107" s="124"/>
      <c r="F107" s="124"/>
      <c r="G107" s="124"/>
      <c r="H107" s="124"/>
      <c r="I107" s="13">
        <f t="shared" si="3"/>
        <v>0</v>
      </c>
      <c r="J107" s="13">
        <f t="shared" si="3"/>
        <v>0</v>
      </c>
      <c r="K107" s="13">
        <f t="shared" si="3"/>
        <v>0</v>
      </c>
      <c r="L107" s="13">
        <f t="shared" si="3"/>
        <v>0</v>
      </c>
      <c r="M107" s="13">
        <f t="shared" si="3"/>
        <v>0</v>
      </c>
      <c r="N107" s="13">
        <f t="shared" si="3"/>
        <v>0</v>
      </c>
      <c r="O107" s="13">
        <v>2100</v>
      </c>
      <c r="P107" s="13"/>
      <c r="Q107" s="13"/>
      <c r="R107" s="13" t="s">
        <v>12</v>
      </c>
    </row>
    <row r="108" spans="1:18" s="7" customFormat="1" ht="49.5">
      <c r="A108" s="136">
        <v>62</v>
      </c>
      <c r="B108" s="167" t="s">
        <v>63</v>
      </c>
      <c r="C108" s="170" t="s">
        <v>48</v>
      </c>
      <c r="D108" s="136" t="s">
        <v>18</v>
      </c>
      <c r="E108" s="69" t="s">
        <v>282</v>
      </c>
      <c r="F108" s="136">
        <v>15000</v>
      </c>
      <c r="G108" s="136">
        <v>2023</v>
      </c>
      <c r="H108" s="136">
        <v>2024</v>
      </c>
      <c r="I108" s="166">
        <v>0</v>
      </c>
      <c r="J108" s="166">
        <v>0</v>
      </c>
      <c r="K108" s="166">
        <v>0</v>
      </c>
      <c r="L108" s="166">
        <v>0</v>
      </c>
      <c r="M108" s="166">
        <v>0</v>
      </c>
      <c r="N108" s="166">
        <v>0</v>
      </c>
      <c r="O108" s="166">
        <v>0</v>
      </c>
      <c r="P108" s="166">
        <v>0</v>
      </c>
      <c r="Q108" s="166">
        <v>0</v>
      </c>
      <c r="R108" s="166"/>
    </row>
    <row r="109" spans="1:18" s="7" customFormat="1" ht="15.75">
      <c r="A109" s="136"/>
      <c r="B109" s="168"/>
      <c r="C109" s="170"/>
      <c r="D109" s="136"/>
      <c r="E109" s="69" t="s">
        <v>92</v>
      </c>
      <c r="F109" s="136"/>
      <c r="G109" s="136"/>
      <c r="H109" s="13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</row>
    <row r="110" spans="1:18" s="7" customFormat="1" ht="15.75">
      <c r="A110" s="136"/>
      <c r="B110" s="168"/>
      <c r="C110" s="170"/>
      <c r="D110" s="136"/>
      <c r="E110" s="69" t="s">
        <v>93</v>
      </c>
      <c r="F110" s="136"/>
      <c r="G110" s="136"/>
      <c r="H110" s="13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</row>
    <row r="111" spans="1:18" s="7" customFormat="1" ht="20.25" customHeight="1">
      <c r="A111" s="136"/>
      <c r="B111" s="169"/>
      <c r="C111" s="170"/>
      <c r="D111" s="136"/>
      <c r="E111" s="69" t="s">
        <v>94</v>
      </c>
      <c r="F111" s="136"/>
      <c r="G111" s="136"/>
      <c r="H111" s="13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</row>
    <row r="112" spans="1:18" s="7" customFormat="1" ht="33" customHeight="1">
      <c r="A112" s="60">
        <v>63</v>
      </c>
      <c r="B112" s="45" t="s">
        <v>44</v>
      </c>
      <c r="C112" s="69" t="s">
        <v>33</v>
      </c>
      <c r="D112" s="60" t="s">
        <v>18</v>
      </c>
      <c r="E112" s="69" t="s">
        <v>95</v>
      </c>
      <c r="F112" s="60">
        <v>2400</v>
      </c>
      <c r="G112" s="60">
        <v>2023</v>
      </c>
      <c r="H112" s="60">
        <v>2024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68"/>
    </row>
    <row r="113" spans="1:18" s="7" customFormat="1" ht="116.25" customHeight="1">
      <c r="A113" s="60">
        <v>64</v>
      </c>
      <c r="B113" s="45" t="s">
        <v>31</v>
      </c>
      <c r="C113" s="69" t="s">
        <v>67</v>
      </c>
      <c r="D113" s="60" t="s">
        <v>18</v>
      </c>
      <c r="E113" s="69" t="s">
        <v>96</v>
      </c>
      <c r="F113" s="46">
        <v>3000</v>
      </c>
      <c r="G113" s="60">
        <v>2023</v>
      </c>
      <c r="H113" s="60">
        <v>2023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/>
    </row>
    <row r="114" spans="1:18" s="7" customFormat="1" ht="57.75">
      <c r="A114" s="60">
        <v>65</v>
      </c>
      <c r="B114" s="45" t="s">
        <v>225</v>
      </c>
      <c r="C114" s="69" t="s">
        <v>71</v>
      </c>
      <c r="D114" s="60" t="s">
        <v>18</v>
      </c>
      <c r="E114" s="69" t="s">
        <v>97</v>
      </c>
      <c r="F114" s="46">
        <v>33407</v>
      </c>
      <c r="G114" s="60">
        <v>2022</v>
      </c>
      <c r="H114" s="60">
        <v>2024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1000</v>
      </c>
      <c r="P114" s="68">
        <v>3845.06</v>
      </c>
      <c r="Q114" s="68"/>
      <c r="R114" s="68"/>
    </row>
    <row r="115" spans="1:18" s="7" customFormat="1" ht="44.25" customHeight="1">
      <c r="A115" s="60">
        <v>66</v>
      </c>
      <c r="B115" s="45" t="s">
        <v>224</v>
      </c>
      <c r="C115" s="69" t="s">
        <v>146</v>
      </c>
      <c r="D115" s="60" t="s">
        <v>18</v>
      </c>
      <c r="E115" s="69" t="s">
        <v>98</v>
      </c>
      <c r="F115" s="14">
        <v>14881.58</v>
      </c>
      <c r="G115" s="60">
        <v>2022</v>
      </c>
      <c r="H115" s="60">
        <v>2024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3000</v>
      </c>
      <c r="P115" s="68">
        <v>3087.19</v>
      </c>
      <c r="Q115" s="68"/>
      <c r="R115" s="68"/>
    </row>
    <row r="116" spans="1:18" s="7" customFormat="1" ht="15.75" customHeight="1">
      <c r="A116" s="123" t="s">
        <v>174</v>
      </c>
      <c r="B116" s="124"/>
      <c r="C116" s="124"/>
      <c r="D116" s="124"/>
      <c r="E116" s="124"/>
      <c r="F116" s="124"/>
      <c r="G116" s="124"/>
      <c r="H116" s="124"/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13">
        <f>SUM(O108:O115)</f>
        <v>4000</v>
      </c>
      <c r="P116" s="13">
        <f>SUM(P108:P115)</f>
        <v>6932.25</v>
      </c>
      <c r="Q116" s="13"/>
      <c r="R116" s="13" t="s">
        <v>12</v>
      </c>
    </row>
    <row r="117" spans="1:18" s="7" customFormat="1" ht="15.75" customHeight="1">
      <c r="A117" s="123" t="s">
        <v>175</v>
      </c>
      <c r="B117" s="124"/>
      <c r="C117" s="124"/>
      <c r="D117" s="124"/>
      <c r="E117" s="124"/>
      <c r="F117" s="124"/>
      <c r="G117" s="124"/>
      <c r="H117" s="124"/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13">
        <v>1346</v>
      </c>
      <c r="P117" s="13"/>
      <c r="Q117" s="13"/>
      <c r="R117" s="13" t="s">
        <v>12</v>
      </c>
    </row>
    <row r="118" spans="1:18" s="20" customFormat="1" ht="89.25" customHeight="1">
      <c r="A118" s="89">
        <v>67</v>
      </c>
      <c r="B118" s="25" t="s">
        <v>131</v>
      </c>
      <c r="C118" s="91" t="s">
        <v>111</v>
      </c>
      <c r="D118" s="89" t="s">
        <v>112</v>
      </c>
      <c r="E118" s="91" t="s">
        <v>113</v>
      </c>
      <c r="F118" s="89">
        <v>1933.4</v>
      </c>
      <c r="G118" s="89">
        <v>2022</v>
      </c>
      <c r="H118" s="89">
        <v>2024</v>
      </c>
      <c r="I118" s="87">
        <v>0</v>
      </c>
      <c r="J118" s="87">
        <v>0</v>
      </c>
      <c r="K118" s="87">
        <v>0</v>
      </c>
      <c r="L118" s="87">
        <v>476.7</v>
      </c>
      <c r="M118" s="87">
        <v>476.7</v>
      </c>
      <c r="N118" s="87">
        <v>0</v>
      </c>
      <c r="O118" s="87">
        <v>0</v>
      </c>
      <c r="P118" s="87">
        <v>0</v>
      </c>
      <c r="Q118" s="87">
        <v>0</v>
      </c>
      <c r="R118" s="87"/>
    </row>
    <row r="119" spans="1:18" s="20" customFormat="1" ht="124.5" customHeight="1">
      <c r="A119" s="89">
        <v>68</v>
      </c>
      <c r="B119" s="25" t="s">
        <v>132</v>
      </c>
      <c r="C119" s="91" t="s">
        <v>114</v>
      </c>
      <c r="D119" s="89" t="s">
        <v>112</v>
      </c>
      <c r="E119" s="91" t="s">
        <v>277</v>
      </c>
      <c r="F119" s="87">
        <v>365.4</v>
      </c>
      <c r="G119" s="89">
        <v>2022</v>
      </c>
      <c r="H119" s="89">
        <v>2024</v>
      </c>
      <c r="I119" s="87">
        <v>155</v>
      </c>
      <c r="J119" s="87">
        <v>155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/>
    </row>
    <row r="120" spans="1:18" s="20" customFormat="1" ht="108" customHeight="1">
      <c r="A120" s="89">
        <v>69</v>
      </c>
      <c r="B120" s="25" t="s">
        <v>133</v>
      </c>
      <c r="C120" s="91" t="s">
        <v>115</v>
      </c>
      <c r="D120" s="89" t="s">
        <v>112</v>
      </c>
      <c r="E120" s="91" t="s">
        <v>116</v>
      </c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  <c r="M120" s="87">
        <v>0</v>
      </c>
      <c r="N120" s="87">
        <v>0</v>
      </c>
      <c r="O120" s="87">
        <v>0</v>
      </c>
      <c r="P120" s="87">
        <v>0</v>
      </c>
      <c r="Q120" s="87">
        <v>0</v>
      </c>
      <c r="R120" s="87"/>
    </row>
    <row r="121" spans="1:18" s="20" customFormat="1" ht="90" customHeight="1">
      <c r="A121" s="89">
        <v>70</v>
      </c>
      <c r="B121" s="25" t="s">
        <v>134</v>
      </c>
      <c r="C121" s="91" t="s">
        <v>117</v>
      </c>
      <c r="D121" s="89" t="s">
        <v>112</v>
      </c>
      <c r="E121" s="91" t="s">
        <v>118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0</v>
      </c>
      <c r="N121" s="87">
        <v>0</v>
      </c>
      <c r="O121" s="87">
        <v>0</v>
      </c>
      <c r="P121" s="87">
        <v>0</v>
      </c>
      <c r="Q121" s="87">
        <v>0</v>
      </c>
      <c r="R121" s="87"/>
    </row>
    <row r="122" spans="1:18" s="20" customFormat="1" ht="22.5" customHeight="1">
      <c r="A122" s="133">
        <v>71</v>
      </c>
      <c r="B122" s="133" t="s">
        <v>135</v>
      </c>
      <c r="C122" s="173" t="s">
        <v>119</v>
      </c>
      <c r="D122" s="89" t="s">
        <v>120</v>
      </c>
      <c r="E122" s="173" t="s">
        <v>124</v>
      </c>
      <c r="F122" s="133">
        <v>3094</v>
      </c>
      <c r="G122" s="133">
        <v>2022</v>
      </c>
      <c r="H122" s="133">
        <v>2024</v>
      </c>
      <c r="I122" s="139">
        <v>0</v>
      </c>
      <c r="J122" s="139">
        <v>0</v>
      </c>
      <c r="K122" s="139">
        <v>0</v>
      </c>
      <c r="L122" s="139">
        <v>2490</v>
      </c>
      <c r="M122" s="139">
        <v>2296</v>
      </c>
      <c r="N122" s="139">
        <f>L122-M122</f>
        <v>194</v>
      </c>
      <c r="O122" s="139">
        <v>0</v>
      </c>
      <c r="P122" s="139">
        <v>0</v>
      </c>
      <c r="Q122" s="139">
        <v>0</v>
      </c>
      <c r="R122" s="139" t="s">
        <v>384</v>
      </c>
    </row>
    <row r="123" spans="1:18" s="20" customFormat="1" ht="15.75">
      <c r="A123" s="171"/>
      <c r="B123" s="171"/>
      <c r="C123" s="174"/>
      <c r="D123" s="89" t="s">
        <v>121</v>
      </c>
      <c r="E123" s="174"/>
      <c r="F123" s="137"/>
      <c r="G123" s="137"/>
      <c r="H123" s="137"/>
      <c r="I123" s="140"/>
      <c r="J123" s="140"/>
      <c r="K123" s="140"/>
      <c r="L123" s="164"/>
      <c r="M123" s="140"/>
      <c r="N123" s="140"/>
      <c r="O123" s="140"/>
      <c r="P123" s="140"/>
      <c r="Q123" s="140"/>
      <c r="R123" s="140"/>
    </row>
    <row r="124" spans="1:18" s="20" customFormat="1" ht="39.75" customHeight="1">
      <c r="A124" s="171"/>
      <c r="B124" s="171"/>
      <c r="C124" s="174"/>
      <c r="D124" s="89" t="s">
        <v>122</v>
      </c>
      <c r="E124" s="174"/>
      <c r="F124" s="137"/>
      <c r="G124" s="137"/>
      <c r="H124" s="137"/>
      <c r="I124" s="140"/>
      <c r="J124" s="140"/>
      <c r="K124" s="140"/>
      <c r="L124" s="164"/>
      <c r="M124" s="140"/>
      <c r="N124" s="140"/>
      <c r="O124" s="140"/>
      <c r="P124" s="140"/>
      <c r="Q124" s="140"/>
      <c r="R124" s="140"/>
    </row>
    <row r="125" spans="1:18" s="20" customFormat="1" ht="127.5" customHeight="1">
      <c r="A125" s="172"/>
      <c r="B125" s="172"/>
      <c r="C125" s="175"/>
      <c r="D125" s="90" t="s">
        <v>123</v>
      </c>
      <c r="E125" s="175"/>
      <c r="F125" s="138"/>
      <c r="G125" s="138"/>
      <c r="H125" s="138"/>
      <c r="I125" s="141"/>
      <c r="J125" s="141"/>
      <c r="K125" s="141"/>
      <c r="L125" s="165"/>
      <c r="M125" s="141"/>
      <c r="N125" s="141"/>
      <c r="O125" s="141"/>
      <c r="P125" s="141"/>
      <c r="Q125" s="141"/>
      <c r="R125" s="141"/>
    </row>
    <row r="126" spans="1:18" s="20" customFormat="1" ht="22.5" customHeight="1">
      <c r="A126" s="129">
        <v>72</v>
      </c>
      <c r="B126" s="129" t="s">
        <v>136</v>
      </c>
      <c r="C126" s="148" t="s">
        <v>128</v>
      </c>
      <c r="D126" s="89" t="s">
        <v>87</v>
      </c>
      <c r="E126" s="148" t="s">
        <v>130</v>
      </c>
      <c r="F126" s="131">
        <v>5465.8</v>
      </c>
      <c r="G126" s="131">
        <v>2022</v>
      </c>
      <c r="H126" s="131">
        <v>2024</v>
      </c>
      <c r="I126" s="127">
        <v>0</v>
      </c>
      <c r="J126" s="127">
        <v>0</v>
      </c>
      <c r="K126" s="127">
        <v>0</v>
      </c>
      <c r="L126" s="127">
        <v>3310</v>
      </c>
      <c r="M126" s="127">
        <v>3310</v>
      </c>
      <c r="N126" s="127">
        <v>0</v>
      </c>
      <c r="O126" s="127">
        <v>0</v>
      </c>
      <c r="P126" s="127">
        <v>0</v>
      </c>
      <c r="Q126" s="127">
        <v>0</v>
      </c>
      <c r="R126" s="127"/>
    </row>
    <row r="127" spans="1:18" s="20" customFormat="1" ht="15.75">
      <c r="A127" s="130"/>
      <c r="B127" s="130"/>
      <c r="C127" s="149"/>
      <c r="D127" s="89" t="s">
        <v>129</v>
      </c>
      <c r="E127" s="149"/>
      <c r="F127" s="132"/>
      <c r="G127" s="132"/>
      <c r="H127" s="132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</row>
    <row r="128" spans="1:18" s="20" customFormat="1" ht="16.5">
      <c r="A128" s="130"/>
      <c r="B128" s="130"/>
      <c r="C128" s="149"/>
      <c r="D128" s="89" t="s">
        <v>125</v>
      </c>
      <c r="E128" s="149"/>
      <c r="F128" s="132"/>
      <c r="G128" s="132"/>
      <c r="H128" s="132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</row>
    <row r="129" spans="1:18" s="20" customFormat="1" ht="15.75">
      <c r="A129" s="130"/>
      <c r="B129" s="130"/>
      <c r="C129" s="149"/>
      <c r="D129" s="89" t="s">
        <v>126</v>
      </c>
      <c r="E129" s="149"/>
      <c r="F129" s="132"/>
      <c r="G129" s="132"/>
      <c r="H129" s="132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</row>
    <row r="130" spans="1:18" s="20" customFormat="1" ht="39" customHeight="1">
      <c r="A130" s="130"/>
      <c r="B130" s="130"/>
      <c r="C130" s="149"/>
      <c r="D130" s="89" t="s">
        <v>127</v>
      </c>
      <c r="E130" s="149"/>
      <c r="F130" s="132"/>
      <c r="G130" s="132"/>
      <c r="H130" s="132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</row>
    <row r="131" spans="1:18" s="7" customFormat="1" ht="15.75" customHeight="1">
      <c r="A131" s="123" t="s">
        <v>176</v>
      </c>
      <c r="B131" s="124"/>
      <c r="C131" s="124"/>
      <c r="D131" s="124"/>
      <c r="E131" s="124"/>
      <c r="F131" s="124"/>
      <c r="G131" s="124"/>
      <c r="H131" s="124"/>
      <c r="I131" s="13">
        <f>SUM(I118:I130)</f>
        <v>155</v>
      </c>
      <c r="J131" s="13">
        <v>155</v>
      </c>
      <c r="K131" s="13">
        <v>0</v>
      </c>
      <c r="L131" s="13">
        <f>SUM(L118:L130)</f>
        <v>6276.7</v>
      </c>
      <c r="M131" s="13">
        <f>SUM(M118:M130)</f>
        <v>6082.7</v>
      </c>
      <c r="N131" s="13"/>
      <c r="O131" s="13">
        <v>0</v>
      </c>
      <c r="P131" s="13">
        <v>0</v>
      </c>
      <c r="Q131" s="13">
        <v>0</v>
      </c>
      <c r="R131" s="13" t="s">
        <v>12</v>
      </c>
    </row>
    <row r="132" spans="1:18" s="7" customFormat="1" ht="15.75" customHeight="1">
      <c r="A132" s="123" t="s">
        <v>177</v>
      </c>
      <c r="B132" s="124"/>
      <c r="C132" s="124"/>
      <c r="D132" s="124"/>
      <c r="E132" s="124"/>
      <c r="F132" s="124"/>
      <c r="G132" s="124"/>
      <c r="H132" s="124"/>
      <c r="I132" s="8"/>
      <c r="J132" s="8"/>
      <c r="K132" s="8"/>
      <c r="L132" s="13">
        <v>890</v>
      </c>
      <c r="M132" s="13"/>
      <c r="N132" s="13"/>
      <c r="O132" s="13">
        <v>0</v>
      </c>
      <c r="P132" s="13">
        <v>0</v>
      </c>
      <c r="Q132" s="13">
        <v>0</v>
      </c>
      <c r="R132" s="13" t="s">
        <v>12</v>
      </c>
    </row>
    <row r="133" spans="1:18" s="7" customFormat="1" ht="108" customHeight="1">
      <c r="A133" s="89">
        <v>73</v>
      </c>
      <c r="B133" s="25" t="s">
        <v>142</v>
      </c>
      <c r="C133" s="91" t="s">
        <v>140</v>
      </c>
      <c r="D133" s="89" t="s">
        <v>143</v>
      </c>
      <c r="E133" s="91" t="s">
        <v>141</v>
      </c>
      <c r="F133" s="89">
        <v>9000</v>
      </c>
      <c r="G133" s="89">
        <v>2023</v>
      </c>
      <c r="H133" s="89">
        <v>2024</v>
      </c>
      <c r="I133" s="87">
        <v>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87"/>
    </row>
    <row r="134" spans="1:18" s="7" customFormat="1" ht="15.75" customHeight="1">
      <c r="A134" s="123" t="s">
        <v>178</v>
      </c>
      <c r="B134" s="124"/>
      <c r="C134" s="124"/>
      <c r="D134" s="124"/>
      <c r="E134" s="124"/>
      <c r="F134" s="124"/>
      <c r="G134" s="124"/>
      <c r="H134" s="124"/>
      <c r="I134" s="8">
        <v>0</v>
      </c>
      <c r="J134" s="8">
        <v>0</v>
      </c>
      <c r="K134" s="8">
        <v>0</v>
      </c>
      <c r="L134" s="8">
        <v>0</v>
      </c>
      <c r="M134" s="13">
        <v>0</v>
      </c>
      <c r="N134" s="13">
        <v>0</v>
      </c>
      <c r="O134" s="100">
        <v>0</v>
      </c>
      <c r="P134" s="100">
        <v>0</v>
      </c>
      <c r="Q134" s="100"/>
      <c r="R134" s="100" t="s">
        <v>12</v>
      </c>
    </row>
    <row r="135" spans="1:18" s="7" customFormat="1" ht="15.75" customHeight="1">
      <c r="A135" s="123" t="s">
        <v>179</v>
      </c>
      <c r="B135" s="124"/>
      <c r="C135" s="124"/>
      <c r="D135" s="124"/>
      <c r="E135" s="124"/>
      <c r="F135" s="124"/>
      <c r="G135" s="124"/>
      <c r="H135" s="124"/>
      <c r="I135" s="8">
        <v>0</v>
      </c>
      <c r="J135" s="8">
        <v>0</v>
      </c>
      <c r="K135" s="8">
        <v>0</v>
      </c>
      <c r="L135" s="8">
        <v>0</v>
      </c>
      <c r="M135" s="13"/>
      <c r="N135" s="13"/>
      <c r="O135" s="13">
        <v>0</v>
      </c>
      <c r="P135" s="13">
        <v>0</v>
      </c>
      <c r="Q135" s="13"/>
      <c r="R135" s="13" t="s">
        <v>12</v>
      </c>
    </row>
    <row r="136" spans="1:18" s="7" customFormat="1" ht="39" customHeight="1">
      <c r="A136" s="62">
        <v>74</v>
      </c>
      <c r="B136" s="47" t="s">
        <v>224</v>
      </c>
      <c r="C136" s="75" t="s">
        <v>23</v>
      </c>
      <c r="D136" s="62" t="s">
        <v>19</v>
      </c>
      <c r="E136" s="75" t="s">
        <v>23</v>
      </c>
      <c r="F136" s="62">
        <v>2350</v>
      </c>
      <c r="G136" s="23">
        <v>44805</v>
      </c>
      <c r="H136" s="23">
        <v>45657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0</v>
      </c>
      <c r="O136" s="21">
        <v>300</v>
      </c>
      <c r="P136" s="21">
        <v>300</v>
      </c>
      <c r="Q136" s="21">
        <v>0</v>
      </c>
      <c r="R136" s="21"/>
    </row>
    <row r="137" spans="1:18" s="7" customFormat="1" ht="15.75" customHeight="1">
      <c r="A137" s="125" t="s">
        <v>180</v>
      </c>
      <c r="B137" s="126"/>
      <c r="C137" s="126"/>
      <c r="D137" s="126"/>
      <c r="E137" s="126"/>
      <c r="F137" s="126"/>
      <c r="G137" s="126"/>
      <c r="H137" s="126"/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300</v>
      </c>
      <c r="P137" s="8">
        <v>300</v>
      </c>
      <c r="Q137" s="8"/>
      <c r="R137" s="8" t="s">
        <v>12</v>
      </c>
    </row>
    <row r="138" spans="1:18" s="7" customFormat="1" ht="15.75" customHeight="1">
      <c r="A138" s="125" t="s">
        <v>181</v>
      </c>
      <c r="B138" s="126"/>
      <c r="C138" s="126"/>
      <c r="D138" s="126"/>
      <c r="E138" s="126"/>
      <c r="F138" s="126"/>
      <c r="G138" s="126"/>
      <c r="H138" s="126"/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300</v>
      </c>
      <c r="P138" s="8"/>
      <c r="Q138" s="8"/>
      <c r="R138" s="8" t="s">
        <v>12</v>
      </c>
    </row>
    <row r="139" spans="1:18" s="7" customFormat="1" ht="93" customHeight="1">
      <c r="A139" s="83">
        <v>75</v>
      </c>
      <c r="B139" s="47" t="s">
        <v>63</v>
      </c>
      <c r="C139" s="101" t="s">
        <v>48</v>
      </c>
      <c r="D139" s="83" t="s">
        <v>263</v>
      </c>
      <c r="E139" s="85" t="s">
        <v>324</v>
      </c>
      <c r="F139" s="83">
        <v>72397</v>
      </c>
      <c r="G139" s="83" t="s">
        <v>264</v>
      </c>
      <c r="H139" s="83" t="s">
        <v>265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1">
        <v>0</v>
      </c>
      <c r="O139" s="81">
        <v>0</v>
      </c>
      <c r="P139" s="81">
        <v>0</v>
      </c>
      <c r="Q139" s="81">
        <v>0</v>
      </c>
      <c r="R139" s="81"/>
    </row>
    <row r="140" spans="1:18" s="7" customFormat="1" ht="101.25" customHeight="1">
      <c r="A140" s="62">
        <v>76</v>
      </c>
      <c r="B140" s="47" t="s">
        <v>63</v>
      </c>
      <c r="C140" s="102" t="s">
        <v>48</v>
      </c>
      <c r="D140" s="62" t="s">
        <v>266</v>
      </c>
      <c r="E140" s="75" t="s">
        <v>327</v>
      </c>
      <c r="F140" s="62">
        <v>75897</v>
      </c>
      <c r="G140" s="62" t="s">
        <v>267</v>
      </c>
      <c r="H140" s="62" t="s">
        <v>268</v>
      </c>
      <c r="I140" s="81">
        <v>0</v>
      </c>
      <c r="J140" s="81">
        <v>0</v>
      </c>
      <c r="K140" s="81">
        <v>0</v>
      </c>
      <c r="L140" s="81">
        <v>0</v>
      </c>
      <c r="M140" s="81">
        <v>0</v>
      </c>
      <c r="N140" s="81">
        <v>0</v>
      </c>
      <c r="O140" s="81">
        <v>0</v>
      </c>
      <c r="P140" s="81">
        <v>0</v>
      </c>
      <c r="Q140" s="81">
        <v>0</v>
      </c>
      <c r="R140" s="81"/>
    </row>
    <row r="141" spans="1:18" s="7" customFormat="1" ht="107.25" customHeight="1">
      <c r="A141" s="62">
        <v>77</v>
      </c>
      <c r="B141" s="47" t="s">
        <v>63</v>
      </c>
      <c r="C141" s="101" t="s">
        <v>48</v>
      </c>
      <c r="D141" s="62" t="s">
        <v>269</v>
      </c>
      <c r="E141" s="75" t="s">
        <v>328</v>
      </c>
      <c r="F141" s="62">
        <v>4406</v>
      </c>
      <c r="G141" s="62" t="s">
        <v>270</v>
      </c>
      <c r="H141" s="62" t="s">
        <v>271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4406</v>
      </c>
      <c r="P141" s="21">
        <v>0</v>
      </c>
      <c r="Q141" s="21">
        <f>O141-P141</f>
        <v>4406</v>
      </c>
      <c r="R141" s="97" t="s">
        <v>387</v>
      </c>
    </row>
    <row r="142" spans="1:18" s="7" customFormat="1" ht="95.25" customHeight="1">
      <c r="A142" s="62">
        <v>78</v>
      </c>
      <c r="B142" s="47" t="s">
        <v>63</v>
      </c>
      <c r="C142" s="101" t="s">
        <v>48</v>
      </c>
      <c r="D142" s="103" t="s">
        <v>272</v>
      </c>
      <c r="E142" s="102" t="s">
        <v>325</v>
      </c>
      <c r="F142" s="62">
        <v>3000</v>
      </c>
      <c r="G142" s="62" t="s">
        <v>270</v>
      </c>
      <c r="H142" s="62" t="s">
        <v>271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3000</v>
      </c>
      <c r="P142" s="81">
        <v>0</v>
      </c>
      <c r="Q142" s="81">
        <f>O142-P142</f>
        <v>3000</v>
      </c>
      <c r="R142" s="97" t="s">
        <v>387</v>
      </c>
    </row>
    <row r="143" spans="1:18" s="7" customFormat="1" ht="111" customHeight="1">
      <c r="A143" s="62">
        <v>79</v>
      </c>
      <c r="B143" s="47" t="s">
        <v>63</v>
      </c>
      <c r="C143" s="101" t="s">
        <v>48</v>
      </c>
      <c r="D143" s="103" t="s">
        <v>273</v>
      </c>
      <c r="E143" s="102" t="s">
        <v>326</v>
      </c>
      <c r="F143" s="62">
        <v>3000</v>
      </c>
      <c r="G143" s="62" t="s">
        <v>270</v>
      </c>
      <c r="H143" s="62" t="s">
        <v>271</v>
      </c>
      <c r="I143" s="81">
        <v>0</v>
      </c>
      <c r="J143" s="81">
        <v>0</v>
      </c>
      <c r="K143" s="81">
        <v>0</v>
      </c>
      <c r="L143" s="81">
        <v>0</v>
      </c>
      <c r="M143" s="81">
        <v>0</v>
      </c>
      <c r="N143" s="81">
        <v>0</v>
      </c>
      <c r="O143" s="81">
        <v>3000</v>
      </c>
      <c r="P143" s="81">
        <v>0</v>
      </c>
      <c r="Q143" s="81">
        <f>O143-P143</f>
        <v>3000</v>
      </c>
      <c r="R143" s="97" t="s">
        <v>387</v>
      </c>
    </row>
    <row r="144" spans="1:18" s="7" customFormat="1" ht="74.25" customHeight="1">
      <c r="A144" s="62">
        <v>80</v>
      </c>
      <c r="B144" s="47" t="s">
        <v>225</v>
      </c>
      <c r="C144" s="104" t="s">
        <v>28</v>
      </c>
      <c r="D144" s="62" t="s">
        <v>274</v>
      </c>
      <c r="E144" s="105" t="s">
        <v>305</v>
      </c>
      <c r="F144" s="47">
        <v>3508</v>
      </c>
      <c r="G144" s="47" t="s">
        <v>270</v>
      </c>
      <c r="H144" s="47" t="s">
        <v>275</v>
      </c>
      <c r="I144" s="81">
        <v>0</v>
      </c>
      <c r="J144" s="81">
        <v>0</v>
      </c>
      <c r="K144" s="81">
        <v>0</v>
      </c>
      <c r="L144" s="81">
        <v>0</v>
      </c>
      <c r="M144" s="81">
        <v>0</v>
      </c>
      <c r="N144" s="81">
        <v>0</v>
      </c>
      <c r="O144" s="21">
        <v>2008</v>
      </c>
      <c r="P144" s="21">
        <v>0</v>
      </c>
      <c r="Q144" s="112">
        <f>O144-P144</f>
        <v>2008</v>
      </c>
      <c r="R144" s="97" t="s">
        <v>387</v>
      </c>
    </row>
    <row r="145" spans="1:18" s="7" customFormat="1" ht="103.5" customHeight="1">
      <c r="A145" s="82">
        <v>81</v>
      </c>
      <c r="B145" s="86" t="s">
        <v>224</v>
      </c>
      <c r="C145" s="106" t="s">
        <v>23</v>
      </c>
      <c r="D145" s="82" t="s">
        <v>274</v>
      </c>
      <c r="E145" s="107" t="s">
        <v>306</v>
      </c>
      <c r="F145" s="41">
        <v>17000</v>
      </c>
      <c r="G145" s="86" t="s">
        <v>270</v>
      </c>
      <c r="H145" s="86" t="s">
        <v>275</v>
      </c>
      <c r="I145" s="81">
        <v>0</v>
      </c>
      <c r="J145" s="81">
        <v>0</v>
      </c>
      <c r="K145" s="81">
        <v>0</v>
      </c>
      <c r="L145" s="81">
        <v>0</v>
      </c>
      <c r="M145" s="81">
        <v>0</v>
      </c>
      <c r="N145" s="81">
        <v>0</v>
      </c>
      <c r="O145" s="80">
        <v>15000</v>
      </c>
      <c r="P145" s="80">
        <v>0</v>
      </c>
      <c r="Q145" s="112">
        <f>O145-P145</f>
        <v>15000</v>
      </c>
      <c r="R145" s="97" t="s">
        <v>387</v>
      </c>
    </row>
    <row r="146" spans="1:18" s="7" customFormat="1" ht="15.75" customHeight="1">
      <c r="A146" s="182" t="s">
        <v>182</v>
      </c>
      <c r="B146" s="183"/>
      <c r="C146" s="183"/>
      <c r="D146" s="183"/>
      <c r="E146" s="183"/>
      <c r="F146" s="183"/>
      <c r="G146" s="184"/>
      <c r="H146" s="184"/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f>SUM(O139:O145)</f>
        <v>27414</v>
      </c>
      <c r="P146" s="8">
        <f>SUM(P139:P145)</f>
        <v>0</v>
      </c>
      <c r="Q146" s="8"/>
      <c r="R146" s="8" t="s">
        <v>12</v>
      </c>
    </row>
    <row r="147" spans="1:18" s="7" customFormat="1" ht="15.75" customHeight="1">
      <c r="A147" s="182" t="s">
        <v>183</v>
      </c>
      <c r="B147" s="183"/>
      <c r="C147" s="183"/>
      <c r="D147" s="183"/>
      <c r="E147" s="183"/>
      <c r="F147" s="183"/>
      <c r="G147" s="184"/>
      <c r="H147" s="184"/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27414</v>
      </c>
      <c r="P147" s="8"/>
      <c r="Q147" s="8"/>
      <c r="R147" s="8" t="s">
        <v>12</v>
      </c>
    </row>
    <row r="148" spans="1:18" s="7" customFormat="1" ht="87" customHeight="1">
      <c r="A148" s="60">
        <v>82</v>
      </c>
      <c r="B148" s="25" t="s">
        <v>63</v>
      </c>
      <c r="C148" s="69" t="s">
        <v>48</v>
      </c>
      <c r="D148" s="60" t="s">
        <v>139</v>
      </c>
      <c r="E148" s="69" t="s">
        <v>290</v>
      </c>
      <c r="F148" s="60">
        <v>5000</v>
      </c>
      <c r="G148" s="36">
        <v>2022</v>
      </c>
      <c r="H148" s="36">
        <v>2024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74">
        <v>300</v>
      </c>
      <c r="P148" s="21">
        <v>559</v>
      </c>
      <c r="Q148" s="21">
        <v>0</v>
      </c>
      <c r="R148" s="21"/>
    </row>
    <row r="149" spans="1:18" s="7" customFormat="1" ht="110.25" customHeight="1">
      <c r="A149" s="60">
        <v>83</v>
      </c>
      <c r="B149" s="45" t="s">
        <v>31</v>
      </c>
      <c r="C149" s="69" t="s">
        <v>67</v>
      </c>
      <c r="D149" s="60" t="s">
        <v>139</v>
      </c>
      <c r="E149" s="69" t="s">
        <v>67</v>
      </c>
      <c r="F149" s="60">
        <v>14000</v>
      </c>
      <c r="G149" s="36">
        <v>2023</v>
      </c>
      <c r="H149" s="36" t="s">
        <v>315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59">
        <v>0</v>
      </c>
      <c r="P149" s="79">
        <v>0</v>
      </c>
      <c r="Q149" s="79">
        <v>0</v>
      </c>
      <c r="R149" s="66"/>
    </row>
    <row r="150" spans="1:18" s="7" customFormat="1" ht="91.5" customHeight="1">
      <c r="A150" s="60">
        <v>84</v>
      </c>
      <c r="B150" s="25" t="s">
        <v>70</v>
      </c>
      <c r="C150" s="69" t="s">
        <v>101</v>
      </c>
      <c r="D150" s="60" t="s">
        <v>139</v>
      </c>
      <c r="E150" s="69" t="s">
        <v>307</v>
      </c>
      <c r="F150" s="46">
        <v>30000</v>
      </c>
      <c r="G150" s="36">
        <v>2023</v>
      </c>
      <c r="H150" s="36" t="s">
        <v>315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79">
        <v>0</v>
      </c>
      <c r="Q150" s="79">
        <v>0</v>
      </c>
      <c r="R150" s="66"/>
    </row>
    <row r="151" spans="1:18" s="7" customFormat="1" ht="86.25" customHeight="1">
      <c r="A151" s="60">
        <v>85</v>
      </c>
      <c r="B151" s="25" t="s">
        <v>224</v>
      </c>
      <c r="C151" s="69" t="s">
        <v>23</v>
      </c>
      <c r="D151" s="60" t="s">
        <v>139</v>
      </c>
      <c r="E151" s="69" t="s">
        <v>280</v>
      </c>
      <c r="F151" s="60">
        <v>4200</v>
      </c>
      <c r="G151" s="36">
        <v>2022</v>
      </c>
      <c r="H151" s="36" t="s">
        <v>315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8">
        <v>1000</v>
      </c>
      <c r="P151" s="66">
        <v>741</v>
      </c>
      <c r="Q151" s="66">
        <f>O151-P151</f>
        <v>259</v>
      </c>
      <c r="R151" s="97" t="s">
        <v>388</v>
      </c>
    </row>
    <row r="152" spans="1:18" s="7" customFormat="1" ht="15.75" customHeight="1">
      <c r="A152" s="123" t="s">
        <v>184</v>
      </c>
      <c r="B152" s="124"/>
      <c r="C152" s="124"/>
      <c r="D152" s="124"/>
      <c r="E152" s="124"/>
      <c r="F152" s="124"/>
      <c r="G152" s="124"/>
      <c r="H152" s="124"/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13">
        <f>SUM(O148:O151)</f>
        <v>1300</v>
      </c>
      <c r="P152" s="13">
        <v>1239</v>
      </c>
      <c r="Q152" s="13"/>
      <c r="R152" s="13" t="s">
        <v>12</v>
      </c>
    </row>
    <row r="153" spans="1:18" s="7" customFormat="1" ht="15.75" customHeight="1">
      <c r="A153" s="123" t="s">
        <v>185</v>
      </c>
      <c r="B153" s="124"/>
      <c r="C153" s="124"/>
      <c r="D153" s="124"/>
      <c r="E153" s="124"/>
      <c r="F153" s="124"/>
      <c r="G153" s="124"/>
      <c r="H153" s="124"/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13">
        <v>1300</v>
      </c>
      <c r="P153" s="13"/>
      <c r="Q153" s="13"/>
      <c r="R153" s="13" t="s">
        <v>12</v>
      </c>
    </row>
    <row r="154" spans="1:18" s="7" customFormat="1" ht="16.5" customHeight="1">
      <c r="A154" s="129">
        <v>86</v>
      </c>
      <c r="B154" s="155" t="s">
        <v>44</v>
      </c>
      <c r="C154" s="185" t="s">
        <v>33</v>
      </c>
      <c r="D154" s="62" t="s">
        <v>34</v>
      </c>
      <c r="E154" s="75" t="s">
        <v>35</v>
      </c>
      <c r="F154" s="62">
        <v>10</v>
      </c>
      <c r="G154" s="83">
        <v>2023</v>
      </c>
      <c r="H154" s="83">
        <v>2023</v>
      </c>
      <c r="I154" s="81">
        <v>0</v>
      </c>
      <c r="J154" s="81">
        <v>0</v>
      </c>
      <c r="K154" s="81">
        <v>0</v>
      </c>
      <c r="L154" s="81">
        <v>0</v>
      </c>
      <c r="M154" s="81">
        <v>0</v>
      </c>
      <c r="N154" s="81">
        <v>0</v>
      </c>
      <c r="O154" s="81">
        <v>0</v>
      </c>
      <c r="P154" s="81">
        <v>0</v>
      </c>
      <c r="Q154" s="81">
        <v>0</v>
      </c>
      <c r="R154" s="81"/>
    </row>
    <row r="155" spans="1:18" s="7" customFormat="1" ht="16.5">
      <c r="A155" s="129"/>
      <c r="B155" s="159"/>
      <c r="C155" s="148"/>
      <c r="D155" s="62" t="s">
        <v>36</v>
      </c>
      <c r="E155" s="75" t="s">
        <v>35</v>
      </c>
      <c r="F155" s="62">
        <v>10</v>
      </c>
      <c r="G155" s="83">
        <v>2023</v>
      </c>
      <c r="H155" s="83">
        <v>2023</v>
      </c>
      <c r="I155" s="81">
        <v>0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  <c r="R155" s="81"/>
    </row>
    <row r="156" spans="1:18" s="7" customFormat="1" ht="16.5">
      <c r="A156" s="129"/>
      <c r="B156" s="159"/>
      <c r="C156" s="148"/>
      <c r="D156" s="62" t="s">
        <v>37</v>
      </c>
      <c r="E156" s="75" t="s">
        <v>35</v>
      </c>
      <c r="F156" s="62">
        <v>10</v>
      </c>
      <c r="G156" s="83">
        <v>2023</v>
      </c>
      <c r="H156" s="83">
        <v>2023</v>
      </c>
      <c r="I156" s="81">
        <v>0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81">
        <v>0</v>
      </c>
      <c r="Q156" s="81">
        <v>0</v>
      </c>
      <c r="R156" s="81"/>
    </row>
    <row r="157" spans="1:18" s="7" customFormat="1" ht="16.5">
      <c r="A157" s="129"/>
      <c r="B157" s="159"/>
      <c r="C157" s="148"/>
      <c r="D157" s="62" t="s">
        <v>38</v>
      </c>
      <c r="E157" s="75" t="s">
        <v>35</v>
      </c>
      <c r="F157" s="62">
        <v>10</v>
      </c>
      <c r="G157" s="83">
        <v>2023</v>
      </c>
      <c r="H157" s="83">
        <v>2023</v>
      </c>
      <c r="I157" s="81">
        <v>0</v>
      </c>
      <c r="J157" s="81">
        <v>0</v>
      </c>
      <c r="K157" s="81">
        <v>0</v>
      </c>
      <c r="L157" s="81">
        <v>0</v>
      </c>
      <c r="M157" s="81">
        <v>0</v>
      </c>
      <c r="N157" s="81">
        <v>0</v>
      </c>
      <c r="O157" s="81">
        <v>0</v>
      </c>
      <c r="P157" s="81">
        <v>0</v>
      </c>
      <c r="Q157" s="81">
        <v>0</v>
      </c>
      <c r="R157" s="81"/>
    </row>
    <row r="158" spans="1:18" s="7" customFormat="1" ht="16.5">
      <c r="A158" s="129"/>
      <c r="B158" s="159"/>
      <c r="C158" s="148"/>
      <c r="D158" s="62" t="s">
        <v>39</v>
      </c>
      <c r="E158" s="75" t="s">
        <v>35</v>
      </c>
      <c r="F158" s="62">
        <v>10</v>
      </c>
      <c r="G158" s="83">
        <v>2023</v>
      </c>
      <c r="H158" s="83">
        <v>2023</v>
      </c>
      <c r="I158" s="81">
        <v>0</v>
      </c>
      <c r="J158" s="81">
        <v>0</v>
      </c>
      <c r="K158" s="81">
        <v>0</v>
      </c>
      <c r="L158" s="81">
        <v>0</v>
      </c>
      <c r="M158" s="81">
        <v>0</v>
      </c>
      <c r="N158" s="81">
        <v>0</v>
      </c>
      <c r="O158" s="81">
        <v>0</v>
      </c>
      <c r="P158" s="81">
        <v>0</v>
      </c>
      <c r="Q158" s="81">
        <v>0</v>
      </c>
      <c r="R158" s="81"/>
    </row>
    <row r="159" spans="1:18" s="7" customFormat="1" ht="16.5">
      <c r="A159" s="129"/>
      <c r="B159" s="159"/>
      <c r="C159" s="148"/>
      <c r="D159" s="62" t="s">
        <v>40</v>
      </c>
      <c r="E159" s="75" t="s">
        <v>35</v>
      </c>
      <c r="F159" s="62">
        <v>10</v>
      </c>
      <c r="G159" s="83">
        <v>2023</v>
      </c>
      <c r="H159" s="83">
        <v>2023</v>
      </c>
      <c r="I159" s="81">
        <v>0</v>
      </c>
      <c r="J159" s="81">
        <v>0</v>
      </c>
      <c r="K159" s="81">
        <v>0</v>
      </c>
      <c r="L159" s="81">
        <v>0</v>
      </c>
      <c r="M159" s="81">
        <v>0</v>
      </c>
      <c r="N159" s="81">
        <v>0</v>
      </c>
      <c r="O159" s="81">
        <v>0</v>
      </c>
      <c r="P159" s="81">
        <v>0</v>
      </c>
      <c r="Q159" s="81">
        <v>0</v>
      </c>
      <c r="R159" s="81"/>
    </row>
    <row r="160" spans="1:18" s="7" customFormat="1" ht="16.5">
      <c r="A160" s="129"/>
      <c r="B160" s="160"/>
      <c r="C160" s="148"/>
      <c r="D160" s="62" t="s">
        <v>41</v>
      </c>
      <c r="E160" s="75" t="s">
        <v>35</v>
      </c>
      <c r="F160" s="62">
        <v>10</v>
      </c>
      <c r="G160" s="83">
        <v>2023</v>
      </c>
      <c r="H160" s="83">
        <v>2023</v>
      </c>
      <c r="I160" s="81">
        <v>0</v>
      </c>
      <c r="J160" s="81">
        <v>0</v>
      </c>
      <c r="K160" s="81">
        <v>0</v>
      </c>
      <c r="L160" s="81">
        <v>0</v>
      </c>
      <c r="M160" s="81">
        <v>0</v>
      </c>
      <c r="N160" s="81">
        <v>0</v>
      </c>
      <c r="O160" s="81">
        <v>0</v>
      </c>
      <c r="P160" s="81">
        <v>0</v>
      </c>
      <c r="Q160" s="81">
        <v>0</v>
      </c>
      <c r="R160" s="81"/>
    </row>
    <row r="161" spans="1:18" s="7" customFormat="1" ht="42.75" customHeight="1">
      <c r="A161" s="62">
        <v>87</v>
      </c>
      <c r="B161" s="47" t="s">
        <v>224</v>
      </c>
      <c r="C161" s="75" t="s">
        <v>23</v>
      </c>
      <c r="D161" s="62" t="s">
        <v>42</v>
      </c>
      <c r="E161" s="75" t="s">
        <v>23</v>
      </c>
      <c r="F161" s="62">
        <v>200</v>
      </c>
      <c r="G161" s="62">
        <v>2023</v>
      </c>
      <c r="H161" s="62">
        <v>2023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/>
    </row>
    <row r="162" spans="1:18" s="7" customFormat="1" ht="93" customHeight="1">
      <c r="A162" s="62">
        <v>88</v>
      </c>
      <c r="B162" s="47" t="s">
        <v>75</v>
      </c>
      <c r="C162" s="75" t="s">
        <v>43</v>
      </c>
      <c r="D162" s="62" t="s">
        <v>42</v>
      </c>
      <c r="E162" s="75" t="s">
        <v>43</v>
      </c>
      <c r="F162" s="62">
        <v>280</v>
      </c>
      <c r="G162" s="83">
        <v>2023</v>
      </c>
      <c r="H162" s="83">
        <v>2023</v>
      </c>
      <c r="I162" s="81">
        <v>0</v>
      </c>
      <c r="J162" s="81">
        <v>0</v>
      </c>
      <c r="K162" s="81">
        <v>0</v>
      </c>
      <c r="L162" s="81">
        <v>0</v>
      </c>
      <c r="M162" s="81">
        <v>0</v>
      </c>
      <c r="N162" s="81">
        <v>0</v>
      </c>
      <c r="O162" s="81">
        <v>0</v>
      </c>
      <c r="P162" s="81">
        <v>0</v>
      </c>
      <c r="Q162" s="81">
        <v>0</v>
      </c>
      <c r="R162" s="81"/>
    </row>
    <row r="163" spans="1:18" s="7" customFormat="1" ht="15.75" customHeight="1">
      <c r="A163" s="125" t="s">
        <v>186</v>
      </c>
      <c r="B163" s="126"/>
      <c r="C163" s="126"/>
      <c r="D163" s="126"/>
      <c r="E163" s="126"/>
      <c r="F163" s="126"/>
      <c r="G163" s="126"/>
      <c r="H163" s="126"/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f>SUM(P154:P162)</f>
        <v>0</v>
      </c>
      <c r="Q163" s="8"/>
      <c r="R163" s="8" t="s">
        <v>12</v>
      </c>
    </row>
    <row r="164" spans="1:18" s="7" customFormat="1" ht="15.75" customHeight="1">
      <c r="A164" s="125" t="s">
        <v>187</v>
      </c>
      <c r="B164" s="126"/>
      <c r="C164" s="126"/>
      <c r="D164" s="126"/>
      <c r="E164" s="126"/>
      <c r="F164" s="126"/>
      <c r="G164" s="126"/>
      <c r="H164" s="126"/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/>
      <c r="Q164" s="8"/>
      <c r="R164" s="8" t="s">
        <v>12</v>
      </c>
    </row>
    <row r="165" spans="1:18" s="7" customFormat="1" ht="107.25">
      <c r="A165" s="89">
        <v>89</v>
      </c>
      <c r="B165" s="25" t="s">
        <v>64</v>
      </c>
      <c r="C165" s="91" t="s">
        <v>49</v>
      </c>
      <c r="D165" s="89" t="s">
        <v>46</v>
      </c>
      <c r="E165" s="91" t="s">
        <v>50</v>
      </c>
      <c r="F165" s="14">
        <v>160</v>
      </c>
      <c r="G165" s="22">
        <v>44805</v>
      </c>
      <c r="H165" s="22">
        <v>44925</v>
      </c>
      <c r="I165" s="81">
        <v>0</v>
      </c>
      <c r="J165" s="81">
        <v>0</v>
      </c>
      <c r="K165" s="81">
        <v>0</v>
      </c>
      <c r="L165" s="81">
        <v>0</v>
      </c>
      <c r="M165" s="81">
        <v>0</v>
      </c>
      <c r="N165" s="81">
        <v>0</v>
      </c>
      <c r="O165" s="87">
        <v>160</v>
      </c>
      <c r="P165" s="81">
        <v>96.9</v>
      </c>
      <c r="Q165" s="81">
        <f>O165-P165</f>
        <v>63.099999999999994</v>
      </c>
      <c r="R165" s="81" t="s">
        <v>382</v>
      </c>
    </row>
    <row r="166" spans="1:18" s="7" customFormat="1" ht="120.75" customHeight="1">
      <c r="A166" s="89">
        <v>90</v>
      </c>
      <c r="B166" s="25" t="s">
        <v>65</v>
      </c>
      <c r="C166" s="91" t="s">
        <v>51</v>
      </c>
      <c r="D166" s="89" t="s">
        <v>46</v>
      </c>
      <c r="E166" s="34" t="s">
        <v>52</v>
      </c>
      <c r="F166" s="14">
        <v>500</v>
      </c>
      <c r="G166" s="22">
        <v>45047</v>
      </c>
      <c r="H166" s="22">
        <v>45290</v>
      </c>
      <c r="I166" s="81">
        <v>0</v>
      </c>
      <c r="J166" s="81">
        <v>0</v>
      </c>
      <c r="K166" s="81">
        <v>0</v>
      </c>
      <c r="L166" s="81">
        <v>0</v>
      </c>
      <c r="M166" s="81">
        <v>0</v>
      </c>
      <c r="N166" s="81">
        <v>0</v>
      </c>
      <c r="O166" s="81">
        <v>0</v>
      </c>
      <c r="P166" s="81">
        <v>0</v>
      </c>
      <c r="Q166" s="81">
        <v>0</v>
      </c>
      <c r="R166" s="81"/>
    </row>
    <row r="167" spans="1:18" s="7" customFormat="1" ht="120.75" customHeight="1">
      <c r="A167" s="89">
        <v>91</v>
      </c>
      <c r="B167" s="25" t="s">
        <v>66</v>
      </c>
      <c r="C167" s="91" t="s">
        <v>45</v>
      </c>
      <c r="D167" s="89" t="s">
        <v>46</v>
      </c>
      <c r="E167" s="34" t="s">
        <v>47</v>
      </c>
      <c r="F167" s="14">
        <v>7000</v>
      </c>
      <c r="G167" s="22">
        <v>44958</v>
      </c>
      <c r="H167" s="22">
        <v>45290</v>
      </c>
      <c r="I167" s="81">
        <v>0</v>
      </c>
      <c r="J167" s="81">
        <v>0</v>
      </c>
      <c r="K167" s="81">
        <v>0</v>
      </c>
      <c r="L167" s="81">
        <v>0</v>
      </c>
      <c r="M167" s="81">
        <v>0</v>
      </c>
      <c r="N167" s="81">
        <v>0</v>
      </c>
      <c r="O167" s="81">
        <v>0</v>
      </c>
      <c r="P167" s="81">
        <v>0</v>
      </c>
      <c r="Q167" s="81">
        <v>0</v>
      </c>
      <c r="R167" s="81"/>
    </row>
    <row r="168" spans="1:18" s="7" customFormat="1" ht="120.75" customHeight="1">
      <c r="A168" s="89">
        <v>92</v>
      </c>
      <c r="B168" s="25" t="s">
        <v>66</v>
      </c>
      <c r="C168" s="91" t="s">
        <v>45</v>
      </c>
      <c r="D168" s="89" t="s">
        <v>46</v>
      </c>
      <c r="E168" s="34" t="s">
        <v>319</v>
      </c>
      <c r="F168" s="14">
        <v>1000</v>
      </c>
      <c r="G168" s="22">
        <v>44958</v>
      </c>
      <c r="H168" s="22">
        <v>45290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87">
        <v>0</v>
      </c>
      <c r="Q168" s="21">
        <v>0</v>
      </c>
      <c r="R168" s="21"/>
    </row>
    <row r="169" spans="1:18" s="7" customFormat="1" ht="117" customHeight="1">
      <c r="A169" s="89">
        <v>93</v>
      </c>
      <c r="B169" s="25" t="s">
        <v>226</v>
      </c>
      <c r="C169" s="34" t="s">
        <v>55</v>
      </c>
      <c r="D169" s="2" t="s">
        <v>46</v>
      </c>
      <c r="E169" s="34" t="s">
        <v>56</v>
      </c>
      <c r="F169" s="14">
        <v>10000</v>
      </c>
      <c r="G169" s="22">
        <v>44958</v>
      </c>
      <c r="H169" s="22">
        <v>45656</v>
      </c>
      <c r="I169" s="81">
        <v>0</v>
      </c>
      <c r="J169" s="81">
        <v>0</v>
      </c>
      <c r="K169" s="81">
        <v>0</v>
      </c>
      <c r="L169" s="81">
        <v>0</v>
      </c>
      <c r="M169" s="81">
        <v>0</v>
      </c>
      <c r="N169" s="81">
        <v>0</v>
      </c>
      <c r="O169" s="81">
        <v>0</v>
      </c>
      <c r="P169" s="81">
        <v>0</v>
      </c>
      <c r="Q169" s="81">
        <v>0</v>
      </c>
      <c r="R169" s="81"/>
    </row>
    <row r="170" spans="1:18" s="7" customFormat="1" ht="138.75" customHeight="1">
      <c r="A170" s="89">
        <v>94</v>
      </c>
      <c r="B170" s="25" t="s">
        <v>226</v>
      </c>
      <c r="C170" s="34" t="s">
        <v>55</v>
      </c>
      <c r="D170" s="2" t="s">
        <v>46</v>
      </c>
      <c r="E170" s="34" t="s">
        <v>57</v>
      </c>
      <c r="F170" s="14">
        <v>11000</v>
      </c>
      <c r="G170" s="22">
        <v>44958</v>
      </c>
      <c r="H170" s="22">
        <v>45656</v>
      </c>
      <c r="I170" s="81">
        <v>0</v>
      </c>
      <c r="J170" s="81">
        <v>0</v>
      </c>
      <c r="K170" s="81">
        <v>0</v>
      </c>
      <c r="L170" s="81">
        <v>0</v>
      </c>
      <c r="M170" s="81">
        <v>0</v>
      </c>
      <c r="N170" s="81">
        <v>0</v>
      </c>
      <c r="O170" s="81">
        <v>0</v>
      </c>
      <c r="P170" s="81">
        <v>0</v>
      </c>
      <c r="Q170" s="81">
        <v>0</v>
      </c>
      <c r="R170" s="87"/>
    </row>
    <row r="171" spans="1:18" s="7" customFormat="1" ht="81.75" customHeight="1">
      <c r="A171" s="89">
        <v>95</v>
      </c>
      <c r="B171" s="25" t="s">
        <v>225</v>
      </c>
      <c r="C171" s="91" t="s">
        <v>28</v>
      </c>
      <c r="D171" s="89" t="s">
        <v>46</v>
      </c>
      <c r="E171" s="91" t="s">
        <v>240</v>
      </c>
      <c r="F171" s="14">
        <v>3000</v>
      </c>
      <c r="G171" s="22">
        <v>44958</v>
      </c>
      <c r="H171" s="22">
        <v>45656</v>
      </c>
      <c r="I171" s="81">
        <v>0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81">
        <v>0</v>
      </c>
      <c r="Q171" s="81">
        <v>0</v>
      </c>
      <c r="R171" s="81">
        <v>0</v>
      </c>
    </row>
    <row r="172" spans="1:18" s="7" customFormat="1" ht="90" customHeight="1">
      <c r="A172" s="93">
        <v>96</v>
      </c>
      <c r="B172" s="25" t="s">
        <v>75</v>
      </c>
      <c r="C172" s="96" t="s">
        <v>43</v>
      </c>
      <c r="D172" s="93" t="s">
        <v>46</v>
      </c>
      <c r="E172" s="96" t="s">
        <v>58</v>
      </c>
      <c r="F172" s="14">
        <v>2000</v>
      </c>
      <c r="G172" s="22">
        <v>44958</v>
      </c>
      <c r="H172" s="22">
        <v>45656</v>
      </c>
      <c r="I172" s="94">
        <v>0</v>
      </c>
      <c r="J172" s="94">
        <v>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/>
    </row>
    <row r="173" spans="1:18" s="7" customFormat="1" ht="93" customHeight="1">
      <c r="A173" s="93">
        <v>97</v>
      </c>
      <c r="B173" s="25" t="s">
        <v>75</v>
      </c>
      <c r="C173" s="96" t="s">
        <v>43</v>
      </c>
      <c r="D173" s="93" t="s">
        <v>46</v>
      </c>
      <c r="E173" s="96" t="s">
        <v>59</v>
      </c>
      <c r="F173" s="14">
        <v>23000</v>
      </c>
      <c r="G173" s="22">
        <v>44958</v>
      </c>
      <c r="H173" s="22">
        <v>45656</v>
      </c>
      <c r="I173" s="94">
        <v>0</v>
      </c>
      <c r="J173" s="94">
        <v>0</v>
      </c>
      <c r="K173" s="94">
        <v>0</v>
      </c>
      <c r="L173" s="94">
        <v>0</v>
      </c>
      <c r="M173" s="94">
        <v>0</v>
      </c>
      <c r="N173" s="94">
        <v>0</v>
      </c>
      <c r="O173" s="94">
        <v>0</v>
      </c>
      <c r="P173" s="94">
        <v>0</v>
      </c>
      <c r="Q173" s="94">
        <v>0</v>
      </c>
      <c r="R173" s="94"/>
    </row>
    <row r="174" spans="1:18" s="7" customFormat="1" ht="57.75">
      <c r="A174" s="89">
        <v>98</v>
      </c>
      <c r="B174" s="25" t="s">
        <v>224</v>
      </c>
      <c r="C174" s="91" t="s">
        <v>23</v>
      </c>
      <c r="D174" s="89" t="s">
        <v>46</v>
      </c>
      <c r="E174" s="91" t="s">
        <v>60</v>
      </c>
      <c r="F174" s="14">
        <v>59680</v>
      </c>
      <c r="G174" s="22">
        <v>44805</v>
      </c>
      <c r="H174" s="22">
        <v>45656</v>
      </c>
      <c r="I174" s="81">
        <v>0</v>
      </c>
      <c r="J174" s="81">
        <v>0</v>
      </c>
      <c r="K174" s="81">
        <v>0</v>
      </c>
      <c r="L174" s="81">
        <v>0</v>
      </c>
      <c r="M174" s="81">
        <v>0</v>
      </c>
      <c r="N174" s="81">
        <v>0</v>
      </c>
      <c r="O174" s="81">
        <v>14680</v>
      </c>
      <c r="P174" s="87">
        <v>8843.56</v>
      </c>
      <c r="Q174" s="87">
        <f>O174-P174</f>
        <v>5836.4400000000005</v>
      </c>
      <c r="R174" s="81" t="s">
        <v>383</v>
      </c>
    </row>
    <row r="175" spans="1:18" s="7" customFormat="1" ht="74.25">
      <c r="A175" s="89">
        <v>99</v>
      </c>
      <c r="B175" s="25" t="s">
        <v>224</v>
      </c>
      <c r="C175" s="91" t="s">
        <v>23</v>
      </c>
      <c r="D175" s="89" t="s">
        <v>46</v>
      </c>
      <c r="E175" s="91" t="s">
        <v>61</v>
      </c>
      <c r="F175" s="14">
        <v>20232</v>
      </c>
      <c r="G175" s="22">
        <v>44958</v>
      </c>
      <c r="H175" s="22">
        <v>45656</v>
      </c>
      <c r="I175" s="81">
        <v>0</v>
      </c>
      <c r="J175" s="81">
        <v>0</v>
      </c>
      <c r="K175" s="81">
        <v>0</v>
      </c>
      <c r="L175" s="81">
        <v>0</v>
      </c>
      <c r="M175" s="81">
        <v>0</v>
      </c>
      <c r="N175" s="81">
        <v>0</v>
      </c>
      <c r="O175" s="81">
        <v>0</v>
      </c>
      <c r="P175" s="87">
        <v>0</v>
      </c>
      <c r="Q175" s="87">
        <v>0</v>
      </c>
      <c r="R175" s="81"/>
    </row>
    <row r="176" spans="1:18" s="7" customFormat="1" ht="15.75" customHeight="1">
      <c r="A176" s="123" t="s">
        <v>188</v>
      </c>
      <c r="B176" s="124"/>
      <c r="C176" s="124"/>
      <c r="D176" s="124"/>
      <c r="E176" s="124"/>
      <c r="F176" s="124"/>
      <c r="G176" s="124"/>
      <c r="H176" s="142"/>
      <c r="I176" s="8">
        <f aca="true" t="shared" si="4" ref="I176:P176">SUM(I165:I175)</f>
        <v>0</v>
      </c>
      <c r="J176" s="8">
        <f t="shared" si="4"/>
        <v>0</v>
      </c>
      <c r="K176" s="8">
        <f t="shared" si="4"/>
        <v>0</v>
      </c>
      <c r="L176" s="8">
        <f t="shared" si="4"/>
        <v>0</v>
      </c>
      <c r="M176" s="8">
        <f t="shared" si="4"/>
        <v>0</v>
      </c>
      <c r="N176" s="8">
        <f t="shared" si="4"/>
        <v>0</v>
      </c>
      <c r="O176" s="13">
        <f t="shared" si="4"/>
        <v>14840</v>
      </c>
      <c r="P176" s="13">
        <f t="shared" si="4"/>
        <v>8940.46</v>
      </c>
      <c r="Q176" s="13"/>
      <c r="R176" s="81" t="s">
        <v>12</v>
      </c>
    </row>
    <row r="177" spans="1:18" s="7" customFormat="1" ht="15.75" customHeight="1">
      <c r="A177" s="123" t="s">
        <v>189</v>
      </c>
      <c r="B177" s="124"/>
      <c r="C177" s="124"/>
      <c r="D177" s="124"/>
      <c r="E177" s="124"/>
      <c r="F177" s="124"/>
      <c r="G177" s="124"/>
      <c r="H177" s="142"/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13">
        <v>14840</v>
      </c>
      <c r="P177" s="13"/>
      <c r="Q177" s="13"/>
      <c r="R177" s="81" t="s">
        <v>12</v>
      </c>
    </row>
    <row r="178" spans="1:18" s="7" customFormat="1" ht="68.25" customHeight="1">
      <c r="A178" s="89">
        <v>100</v>
      </c>
      <c r="B178" s="25" t="s">
        <v>224</v>
      </c>
      <c r="C178" s="91" t="s">
        <v>23</v>
      </c>
      <c r="D178" s="89" t="s">
        <v>336</v>
      </c>
      <c r="E178" s="91" t="s">
        <v>308</v>
      </c>
      <c r="F178" s="89">
        <v>155.5</v>
      </c>
      <c r="G178" s="22">
        <v>44805</v>
      </c>
      <c r="H178" s="22">
        <v>45260</v>
      </c>
      <c r="I178" s="81">
        <v>0</v>
      </c>
      <c r="J178" s="81">
        <v>0</v>
      </c>
      <c r="K178" s="81">
        <v>0</v>
      </c>
      <c r="L178" s="81">
        <v>0</v>
      </c>
      <c r="M178" s="81">
        <v>0</v>
      </c>
      <c r="N178" s="81">
        <v>0</v>
      </c>
      <c r="O178" s="87">
        <v>55.5</v>
      </c>
      <c r="P178" s="81">
        <v>55.5</v>
      </c>
      <c r="Q178" s="81">
        <v>0</v>
      </c>
      <c r="R178" s="81"/>
    </row>
    <row r="179" spans="1:18" s="7" customFormat="1" ht="64.5" customHeight="1">
      <c r="A179" s="89">
        <v>101</v>
      </c>
      <c r="B179" s="25" t="s">
        <v>224</v>
      </c>
      <c r="C179" s="91" t="s">
        <v>23</v>
      </c>
      <c r="D179" s="89" t="s">
        <v>337</v>
      </c>
      <c r="E179" s="91" t="s">
        <v>309</v>
      </c>
      <c r="F179" s="89">
        <v>710</v>
      </c>
      <c r="G179" s="22">
        <v>45017</v>
      </c>
      <c r="H179" s="22">
        <v>45260</v>
      </c>
      <c r="I179" s="81">
        <v>0</v>
      </c>
      <c r="J179" s="81">
        <v>0</v>
      </c>
      <c r="K179" s="81">
        <v>0</v>
      </c>
      <c r="L179" s="81">
        <v>0</v>
      </c>
      <c r="M179" s="81">
        <v>0</v>
      </c>
      <c r="N179" s="81">
        <v>0</v>
      </c>
      <c r="O179" s="81">
        <v>0</v>
      </c>
      <c r="P179" s="81">
        <v>0</v>
      </c>
      <c r="Q179" s="81">
        <v>0</v>
      </c>
      <c r="R179" s="81"/>
    </row>
    <row r="180" spans="1:18" s="7" customFormat="1" ht="61.5" customHeight="1">
      <c r="A180" s="89">
        <v>102</v>
      </c>
      <c r="B180" s="25" t="s">
        <v>44</v>
      </c>
      <c r="C180" s="91" t="s">
        <v>33</v>
      </c>
      <c r="D180" s="89" t="s">
        <v>109</v>
      </c>
      <c r="E180" s="91" t="s">
        <v>310</v>
      </c>
      <c r="F180" s="89">
        <v>20</v>
      </c>
      <c r="G180" s="22">
        <v>45047</v>
      </c>
      <c r="H180" s="22">
        <v>45229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/>
    </row>
    <row r="181" spans="1:18" s="7" customFormat="1" ht="114.75" customHeight="1">
      <c r="A181" s="89">
        <v>103</v>
      </c>
      <c r="B181" s="25" t="s">
        <v>64</v>
      </c>
      <c r="C181" s="91" t="s">
        <v>49</v>
      </c>
      <c r="D181" s="89" t="s">
        <v>109</v>
      </c>
      <c r="E181" s="91" t="s">
        <v>311</v>
      </c>
      <c r="F181" s="89">
        <v>10</v>
      </c>
      <c r="G181" s="22">
        <v>45017</v>
      </c>
      <c r="H181" s="22">
        <v>45260</v>
      </c>
      <c r="I181" s="81">
        <v>0</v>
      </c>
      <c r="J181" s="81">
        <v>0</v>
      </c>
      <c r="K181" s="81">
        <v>0</v>
      </c>
      <c r="L181" s="81">
        <v>0</v>
      </c>
      <c r="M181" s="81">
        <v>0</v>
      </c>
      <c r="N181" s="81">
        <v>0</v>
      </c>
      <c r="O181" s="81">
        <v>0</v>
      </c>
      <c r="P181" s="21">
        <v>0</v>
      </c>
      <c r="Q181" s="21">
        <v>0</v>
      </c>
      <c r="R181" s="81"/>
    </row>
    <row r="182" spans="1:18" s="7" customFormat="1" ht="15.75" customHeight="1">
      <c r="A182" s="125" t="s">
        <v>190</v>
      </c>
      <c r="B182" s="126"/>
      <c r="C182" s="126"/>
      <c r="D182" s="126"/>
      <c r="E182" s="126"/>
      <c r="F182" s="126"/>
      <c r="G182" s="126"/>
      <c r="H182" s="126"/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13">
        <f>SUM(O178:O181)</f>
        <v>55.5</v>
      </c>
      <c r="P182" s="13">
        <f>SUM(P178:P181)</f>
        <v>55.5</v>
      </c>
      <c r="Q182" s="8"/>
      <c r="R182" s="8" t="s">
        <v>12</v>
      </c>
    </row>
    <row r="183" spans="1:18" s="7" customFormat="1" ht="15.75" customHeight="1">
      <c r="A183" s="125" t="s">
        <v>191</v>
      </c>
      <c r="B183" s="126"/>
      <c r="C183" s="126"/>
      <c r="D183" s="126"/>
      <c r="E183" s="126"/>
      <c r="F183" s="126"/>
      <c r="G183" s="126"/>
      <c r="H183" s="126"/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13">
        <v>55.5</v>
      </c>
      <c r="P183" s="8"/>
      <c r="Q183" s="8"/>
      <c r="R183" s="8" t="s">
        <v>12</v>
      </c>
    </row>
    <row r="184" spans="1:18" s="7" customFormat="1" ht="91.5" customHeight="1">
      <c r="A184" s="62">
        <v>104</v>
      </c>
      <c r="B184" s="86" t="s">
        <v>224</v>
      </c>
      <c r="C184" s="84" t="s">
        <v>23</v>
      </c>
      <c r="D184" s="82" t="s">
        <v>68</v>
      </c>
      <c r="E184" s="84" t="s">
        <v>69</v>
      </c>
      <c r="F184" s="110">
        <v>46662</v>
      </c>
      <c r="G184" s="82">
        <v>2022</v>
      </c>
      <c r="H184" s="82">
        <v>2024</v>
      </c>
      <c r="I184" s="81">
        <v>0</v>
      </c>
      <c r="J184" s="81">
        <v>0</v>
      </c>
      <c r="K184" s="81">
        <v>0</v>
      </c>
      <c r="L184" s="81">
        <v>0</v>
      </c>
      <c r="M184" s="81">
        <v>0</v>
      </c>
      <c r="N184" s="81">
        <v>0</v>
      </c>
      <c r="O184" s="80">
        <v>2400</v>
      </c>
      <c r="P184" s="80">
        <v>2400</v>
      </c>
      <c r="Q184" s="80">
        <v>0</v>
      </c>
      <c r="R184" s="81"/>
    </row>
    <row r="185" spans="1:18" s="7" customFormat="1" ht="15.75" customHeight="1">
      <c r="A185" s="125" t="s">
        <v>192</v>
      </c>
      <c r="B185" s="126"/>
      <c r="C185" s="126"/>
      <c r="D185" s="126"/>
      <c r="E185" s="126"/>
      <c r="F185" s="126"/>
      <c r="G185" s="126"/>
      <c r="H185" s="126"/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f>SUM(O184:O184)</f>
        <v>2400</v>
      </c>
      <c r="P185" s="8">
        <f>SUM(P184:P184)</f>
        <v>2400</v>
      </c>
      <c r="Q185" s="8"/>
      <c r="R185" s="8" t="s">
        <v>12</v>
      </c>
    </row>
    <row r="186" spans="1:18" s="7" customFormat="1" ht="15.75" customHeight="1">
      <c r="A186" s="125" t="s">
        <v>193</v>
      </c>
      <c r="B186" s="126"/>
      <c r="C186" s="126"/>
      <c r="D186" s="126"/>
      <c r="E186" s="126"/>
      <c r="F186" s="126"/>
      <c r="G186" s="126"/>
      <c r="H186" s="126"/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2400</v>
      </c>
      <c r="P186" s="8"/>
      <c r="Q186" s="8"/>
      <c r="R186" s="21" t="s">
        <v>12</v>
      </c>
    </row>
    <row r="187" spans="1:18" s="7" customFormat="1" ht="196.5" customHeight="1">
      <c r="A187" s="89">
        <v>105</v>
      </c>
      <c r="B187" s="25" t="s">
        <v>291</v>
      </c>
      <c r="C187" s="91" t="s">
        <v>74</v>
      </c>
      <c r="D187" s="89" t="s">
        <v>107</v>
      </c>
      <c r="E187" s="91" t="s">
        <v>357</v>
      </c>
      <c r="F187" s="14">
        <v>23997.59</v>
      </c>
      <c r="G187" s="89">
        <v>2023</v>
      </c>
      <c r="H187" s="89">
        <v>2025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87">
        <v>0</v>
      </c>
      <c r="P187" s="87">
        <v>0</v>
      </c>
      <c r="Q187" s="87">
        <v>0</v>
      </c>
      <c r="R187" s="87"/>
    </row>
    <row r="188" spans="1:18" s="7" customFormat="1" ht="95.25" customHeight="1">
      <c r="A188" s="89">
        <v>106</v>
      </c>
      <c r="B188" s="25" t="s">
        <v>226</v>
      </c>
      <c r="C188" s="91" t="s">
        <v>55</v>
      </c>
      <c r="D188" s="89" t="s">
        <v>107</v>
      </c>
      <c r="E188" s="91" t="s">
        <v>292</v>
      </c>
      <c r="F188" s="89" t="s">
        <v>85</v>
      </c>
      <c r="G188" s="89">
        <v>2023</v>
      </c>
      <c r="H188" s="89">
        <v>2023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87">
        <v>0</v>
      </c>
      <c r="P188" s="87">
        <v>0</v>
      </c>
      <c r="Q188" s="87">
        <v>0</v>
      </c>
      <c r="R188" s="21"/>
    </row>
    <row r="189" spans="1:18" s="7" customFormat="1" ht="51.75" customHeight="1">
      <c r="A189" s="89">
        <v>107</v>
      </c>
      <c r="B189" s="25" t="s">
        <v>225</v>
      </c>
      <c r="C189" s="91" t="s">
        <v>71</v>
      </c>
      <c r="D189" s="89" t="s">
        <v>107</v>
      </c>
      <c r="E189" s="91" t="s">
        <v>108</v>
      </c>
      <c r="F189" s="89" t="s">
        <v>303</v>
      </c>
      <c r="G189" s="89">
        <v>2022</v>
      </c>
      <c r="H189" s="89">
        <v>2024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87">
        <v>14700</v>
      </c>
      <c r="P189" s="87">
        <v>14386.64</v>
      </c>
      <c r="Q189" s="87">
        <f>O189-P189</f>
        <v>313.3600000000006</v>
      </c>
      <c r="R189" s="21" t="s">
        <v>381</v>
      </c>
    </row>
    <row r="190" spans="1:18" s="7" customFormat="1" ht="36.75" customHeight="1">
      <c r="A190" s="89">
        <v>108</v>
      </c>
      <c r="B190" s="25" t="s">
        <v>224</v>
      </c>
      <c r="C190" s="91" t="s">
        <v>23</v>
      </c>
      <c r="D190" s="89" t="s">
        <v>107</v>
      </c>
      <c r="E190" s="91" t="s">
        <v>23</v>
      </c>
      <c r="F190" s="89" t="s">
        <v>294</v>
      </c>
      <c r="G190" s="89">
        <v>2025</v>
      </c>
      <c r="H190" s="89">
        <v>2025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87">
        <v>0</v>
      </c>
      <c r="P190" s="87"/>
      <c r="Q190" s="87"/>
      <c r="R190" s="87"/>
    </row>
    <row r="191" spans="1:18" s="7" customFormat="1" ht="15.75" customHeight="1">
      <c r="A191" s="123" t="s">
        <v>194</v>
      </c>
      <c r="B191" s="124"/>
      <c r="C191" s="124"/>
      <c r="D191" s="124"/>
      <c r="E191" s="124"/>
      <c r="F191" s="124"/>
      <c r="G191" s="124"/>
      <c r="H191" s="124"/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f>SUM(O187:O190)</f>
        <v>14700</v>
      </c>
      <c r="P191" s="13">
        <f>SUM(P187:P190)</f>
        <v>14386.64</v>
      </c>
      <c r="Q191" s="13"/>
      <c r="R191" s="13" t="s">
        <v>12</v>
      </c>
    </row>
    <row r="192" spans="1:18" s="7" customFormat="1" ht="15.75" customHeight="1">
      <c r="A192" s="123" t="s">
        <v>195</v>
      </c>
      <c r="B192" s="124"/>
      <c r="C192" s="124"/>
      <c r="D192" s="124"/>
      <c r="E192" s="124"/>
      <c r="F192" s="124"/>
      <c r="G192" s="124"/>
      <c r="H192" s="124"/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14700</v>
      </c>
      <c r="P192" s="13"/>
      <c r="Q192" s="13"/>
      <c r="R192" s="13" t="s">
        <v>12</v>
      </c>
    </row>
    <row r="193" spans="1:18" s="7" customFormat="1" ht="83.25" customHeight="1">
      <c r="A193" s="82">
        <v>109</v>
      </c>
      <c r="B193" s="86" t="s">
        <v>65</v>
      </c>
      <c r="C193" s="84" t="s">
        <v>295</v>
      </c>
      <c r="D193" s="82" t="s">
        <v>84</v>
      </c>
      <c r="E193" s="84" t="s">
        <v>296</v>
      </c>
      <c r="F193" s="82">
        <v>500</v>
      </c>
      <c r="G193" s="82">
        <v>2023</v>
      </c>
      <c r="H193" s="82">
        <v>2023</v>
      </c>
      <c r="I193" s="81">
        <v>0</v>
      </c>
      <c r="J193" s="81">
        <v>0</v>
      </c>
      <c r="K193" s="81">
        <v>0</v>
      </c>
      <c r="L193" s="81">
        <v>0</v>
      </c>
      <c r="M193" s="81">
        <v>0</v>
      </c>
      <c r="N193" s="81">
        <v>0</v>
      </c>
      <c r="O193" s="81">
        <v>0</v>
      </c>
      <c r="P193" s="81">
        <v>0</v>
      </c>
      <c r="Q193" s="81">
        <v>0</v>
      </c>
      <c r="R193" s="81"/>
    </row>
    <row r="194" spans="1:18" s="7" customFormat="1" ht="54.75" customHeight="1">
      <c r="A194" s="82">
        <v>110</v>
      </c>
      <c r="B194" s="86" t="s">
        <v>224</v>
      </c>
      <c r="C194" s="84" t="s">
        <v>23</v>
      </c>
      <c r="D194" s="82" t="s">
        <v>84</v>
      </c>
      <c r="E194" s="84" t="s">
        <v>23</v>
      </c>
      <c r="F194" s="82">
        <v>584</v>
      </c>
      <c r="G194" s="82">
        <v>2023</v>
      </c>
      <c r="H194" s="82">
        <v>2023</v>
      </c>
      <c r="I194" s="81">
        <v>0</v>
      </c>
      <c r="J194" s="81">
        <v>0</v>
      </c>
      <c r="K194" s="81">
        <v>0</v>
      </c>
      <c r="L194" s="81">
        <v>0</v>
      </c>
      <c r="M194" s="81">
        <v>0</v>
      </c>
      <c r="N194" s="81">
        <v>0</v>
      </c>
      <c r="O194" s="81">
        <v>0</v>
      </c>
      <c r="P194" s="81">
        <v>0</v>
      </c>
      <c r="Q194" s="81">
        <v>0</v>
      </c>
      <c r="R194" s="81"/>
    </row>
    <row r="195" spans="1:18" s="7" customFormat="1" ht="15.75" customHeight="1">
      <c r="A195" s="125" t="s">
        <v>196</v>
      </c>
      <c r="B195" s="126"/>
      <c r="C195" s="126"/>
      <c r="D195" s="126"/>
      <c r="E195" s="126"/>
      <c r="F195" s="126"/>
      <c r="G195" s="126"/>
      <c r="H195" s="126"/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/>
      <c r="R195" s="8" t="s">
        <v>12</v>
      </c>
    </row>
    <row r="196" spans="1:18" s="7" customFormat="1" ht="15.75" customHeight="1">
      <c r="A196" s="125" t="s">
        <v>197</v>
      </c>
      <c r="B196" s="126"/>
      <c r="C196" s="126"/>
      <c r="D196" s="126"/>
      <c r="E196" s="126"/>
      <c r="F196" s="126"/>
      <c r="G196" s="126"/>
      <c r="H196" s="126"/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/>
      <c r="Q196" s="8"/>
      <c r="R196" s="8" t="s">
        <v>12</v>
      </c>
    </row>
    <row r="197" spans="1:18" s="7" customFormat="1" ht="99.75" customHeight="1">
      <c r="A197" s="114">
        <v>111</v>
      </c>
      <c r="B197" s="47" t="s">
        <v>75</v>
      </c>
      <c r="C197" s="113" t="s">
        <v>43</v>
      </c>
      <c r="D197" s="114" t="s">
        <v>87</v>
      </c>
      <c r="E197" s="113" t="s">
        <v>43</v>
      </c>
      <c r="F197" s="114">
        <v>1000</v>
      </c>
      <c r="G197" s="114">
        <v>2022</v>
      </c>
      <c r="H197" s="114">
        <v>2022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21">
        <v>1000</v>
      </c>
      <c r="P197" s="21">
        <v>0</v>
      </c>
      <c r="Q197" s="21">
        <v>1000</v>
      </c>
      <c r="R197" s="102" t="s">
        <v>387</v>
      </c>
    </row>
    <row r="198" spans="1:18" s="7" customFormat="1" ht="99.75" customHeight="1">
      <c r="A198" s="114">
        <v>112</v>
      </c>
      <c r="B198" s="47" t="s">
        <v>225</v>
      </c>
      <c r="C198" s="113" t="s">
        <v>28</v>
      </c>
      <c r="D198" s="114" t="s">
        <v>87</v>
      </c>
      <c r="E198" s="113" t="s">
        <v>288</v>
      </c>
      <c r="F198" s="114">
        <v>667</v>
      </c>
      <c r="G198" s="114">
        <v>2023</v>
      </c>
      <c r="H198" s="114">
        <v>2024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/>
    </row>
    <row r="199" spans="1:18" s="7" customFormat="1" ht="131.25" customHeight="1">
      <c r="A199" s="114">
        <v>113</v>
      </c>
      <c r="B199" s="47" t="s">
        <v>224</v>
      </c>
      <c r="C199" s="113" t="s">
        <v>23</v>
      </c>
      <c r="D199" s="114" t="s">
        <v>87</v>
      </c>
      <c r="E199" s="113" t="s">
        <v>312</v>
      </c>
      <c r="F199" s="48">
        <v>18164</v>
      </c>
      <c r="G199" s="114">
        <v>2022</v>
      </c>
      <c r="H199" s="114">
        <v>2024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21">
        <v>161</v>
      </c>
      <c r="P199" s="21">
        <v>0</v>
      </c>
      <c r="Q199" s="21">
        <v>161</v>
      </c>
      <c r="R199" s="102" t="s">
        <v>387</v>
      </c>
    </row>
    <row r="200" spans="1:18" s="7" customFormat="1" ht="15.75" customHeight="1">
      <c r="A200" s="125" t="s">
        <v>198</v>
      </c>
      <c r="B200" s="126"/>
      <c r="C200" s="126"/>
      <c r="D200" s="126"/>
      <c r="E200" s="126"/>
      <c r="F200" s="126"/>
      <c r="G200" s="126"/>
      <c r="H200" s="126"/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f>SUM(O197:O199)</f>
        <v>1161</v>
      </c>
      <c r="P200" s="8">
        <f>SUM(P197:P199)</f>
        <v>0</v>
      </c>
      <c r="Q200" s="8"/>
      <c r="R200" s="8" t="s">
        <v>12</v>
      </c>
    </row>
    <row r="201" spans="1:18" s="7" customFormat="1" ht="15.75" customHeight="1">
      <c r="A201" s="125" t="s">
        <v>199</v>
      </c>
      <c r="B201" s="126"/>
      <c r="C201" s="126"/>
      <c r="D201" s="126"/>
      <c r="E201" s="126"/>
      <c r="F201" s="126"/>
      <c r="G201" s="126"/>
      <c r="H201" s="126"/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1161</v>
      </c>
      <c r="P201" s="8"/>
      <c r="Q201" s="8"/>
      <c r="R201" s="8" t="s">
        <v>12</v>
      </c>
    </row>
    <row r="202" spans="1:18" s="7" customFormat="1" ht="33">
      <c r="A202" s="116">
        <v>114</v>
      </c>
      <c r="B202" s="25" t="s">
        <v>224</v>
      </c>
      <c r="C202" s="117" t="s">
        <v>23</v>
      </c>
      <c r="D202" s="116" t="s">
        <v>88</v>
      </c>
      <c r="E202" s="117" t="s">
        <v>89</v>
      </c>
      <c r="F202" s="116">
        <v>5210</v>
      </c>
      <c r="G202" s="10">
        <v>2022</v>
      </c>
      <c r="H202" s="10">
        <v>2024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115">
        <v>400</v>
      </c>
      <c r="P202" s="115">
        <v>400</v>
      </c>
      <c r="Q202" s="115">
        <v>0</v>
      </c>
      <c r="R202" s="112"/>
    </row>
    <row r="203" spans="1:18" s="7" customFormat="1" ht="15.75" customHeight="1">
      <c r="A203" s="123" t="s">
        <v>200</v>
      </c>
      <c r="B203" s="124"/>
      <c r="C203" s="124"/>
      <c r="D203" s="124"/>
      <c r="E203" s="124"/>
      <c r="F203" s="124"/>
      <c r="G203" s="124"/>
      <c r="H203" s="124"/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400</v>
      </c>
      <c r="P203" s="13">
        <f>P202</f>
        <v>400</v>
      </c>
      <c r="Q203" s="13"/>
      <c r="R203" s="13" t="s">
        <v>12</v>
      </c>
    </row>
    <row r="204" spans="1:18" s="7" customFormat="1" ht="15.75" customHeight="1">
      <c r="A204" s="123" t="s">
        <v>201</v>
      </c>
      <c r="B204" s="124"/>
      <c r="C204" s="124"/>
      <c r="D204" s="124"/>
      <c r="E204" s="124"/>
      <c r="F204" s="124"/>
      <c r="G204" s="124"/>
      <c r="H204" s="124"/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400</v>
      </c>
      <c r="P204" s="13"/>
      <c r="Q204" s="13"/>
      <c r="R204" s="13" t="s">
        <v>12</v>
      </c>
    </row>
    <row r="205" spans="1:18" s="7" customFormat="1" ht="33">
      <c r="A205" s="62">
        <v>115</v>
      </c>
      <c r="B205" s="47" t="s">
        <v>224</v>
      </c>
      <c r="C205" s="75" t="s">
        <v>23</v>
      </c>
      <c r="D205" s="62" t="s">
        <v>90</v>
      </c>
      <c r="E205" s="75" t="s">
        <v>91</v>
      </c>
      <c r="F205" s="62">
        <v>200</v>
      </c>
      <c r="G205" s="23">
        <v>44621</v>
      </c>
      <c r="H205" s="23">
        <v>45597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50</v>
      </c>
      <c r="P205" s="21">
        <v>50</v>
      </c>
      <c r="Q205" s="21">
        <v>0</v>
      </c>
      <c r="R205" s="21"/>
    </row>
    <row r="206" spans="1:18" s="7" customFormat="1" ht="15.75" customHeight="1">
      <c r="A206" s="125" t="s">
        <v>202</v>
      </c>
      <c r="B206" s="126"/>
      <c r="C206" s="126"/>
      <c r="D206" s="126"/>
      <c r="E206" s="126"/>
      <c r="F206" s="126"/>
      <c r="G206" s="126"/>
      <c r="H206" s="126"/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50</v>
      </c>
      <c r="P206" s="8">
        <v>50</v>
      </c>
      <c r="Q206" s="8"/>
      <c r="R206" s="8" t="s">
        <v>12</v>
      </c>
    </row>
    <row r="207" spans="1:18" s="7" customFormat="1" ht="15.75" customHeight="1">
      <c r="A207" s="125" t="s">
        <v>203</v>
      </c>
      <c r="B207" s="126"/>
      <c r="C207" s="126"/>
      <c r="D207" s="126"/>
      <c r="E207" s="126"/>
      <c r="F207" s="126"/>
      <c r="G207" s="126"/>
      <c r="H207" s="126"/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30</v>
      </c>
      <c r="P207" s="8"/>
      <c r="Q207" s="8"/>
      <c r="R207" s="8" t="s">
        <v>12</v>
      </c>
    </row>
    <row r="208" spans="1:18" s="7" customFormat="1" ht="135.75" customHeight="1">
      <c r="A208" s="89">
        <v>116</v>
      </c>
      <c r="B208" s="25" t="s">
        <v>323</v>
      </c>
      <c r="C208" s="91" t="s">
        <v>74</v>
      </c>
      <c r="D208" s="89" t="s">
        <v>333</v>
      </c>
      <c r="E208" s="91" t="s">
        <v>361</v>
      </c>
      <c r="F208" s="14">
        <v>63943.54</v>
      </c>
      <c r="G208" s="22">
        <v>44805</v>
      </c>
      <c r="H208" s="89" t="s">
        <v>212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87">
        <v>10</v>
      </c>
      <c r="P208" s="87">
        <v>0</v>
      </c>
      <c r="Q208" s="87">
        <f>O208-P208</f>
        <v>10</v>
      </c>
      <c r="R208" s="87" t="s">
        <v>380</v>
      </c>
    </row>
    <row r="209" spans="1:18" s="7" customFormat="1" ht="15.75" customHeight="1">
      <c r="A209" s="123" t="s">
        <v>204</v>
      </c>
      <c r="B209" s="124"/>
      <c r="C209" s="124"/>
      <c r="D209" s="124"/>
      <c r="E209" s="124"/>
      <c r="F209" s="124"/>
      <c r="G209" s="124"/>
      <c r="H209" s="124"/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f>SUM(O208:O208)</f>
        <v>10</v>
      </c>
      <c r="P209" s="13">
        <f>SUM(P208:P208)</f>
        <v>0</v>
      </c>
      <c r="Q209" s="13"/>
      <c r="R209" s="13" t="s">
        <v>12</v>
      </c>
    </row>
    <row r="210" spans="1:18" s="7" customFormat="1" ht="15.75" customHeight="1">
      <c r="A210" s="123" t="s">
        <v>213</v>
      </c>
      <c r="B210" s="124"/>
      <c r="C210" s="124"/>
      <c r="D210" s="124"/>
      <c r="E210" s="124"/>
      <c r="F210" s="124"/>
      <c r="G210" s="124"/>
      <c r="H210" s="124"/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10</v>
      </c>
      <c r="P210" s="13"/>
      <c r="Q210" s="13"/>
      <c r="R210" s="13" t="s">
        <v>12</v>
      </c>
    </row>
    <row r="211" spans="1:18" s="7" customFormat="1" ht="33">
      <c r="A211" s="60">
        <v>117</v>
      </c>
      <c r="B211" s="25" t="s">
        <v>224</v>
      </c>
      <c r="C211" s="69" t="s">
        <v>23</v>
      </c>
      <c r="D211" s="60" t="s">
        <v>247</v>
      </c>
      <c r="E211" s="69" t="s">
        <v>137</v>
      </c>
      <c r="F211" s="60">
        <v>10871</v>
      </c>
      <c r="G211" s="60" t="s">
        <v>106</v>
      </c>
      <c r="H211" s="60" t="s">
        <v>138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  <c r="N211" s="68">
        <v>0</v>
      </c>
      <c r="O211" s="68">
        <v>3346</v>
      </c>
      <c r="P211" s="68">
        <v>5095</v>
      </c>
      <c r="Q211" s="68">
        <v>0</v>
      </c>
      <c r="R211" s="68"/>
    </row>
    <row r="212" spans="1:18" s="7" customFormat="1" ht="15.75" customHeight="1">
      <c r="A212" s="123" t="s">
        <v>205</v>
      </c>
      <c r="B212" s="124"/>
      <c r="C212" s="124"/>
      <c r="D212" s="124"/>
      <c r="E212" s="124"/>
      <c r="F212" s="124"/>
      <c r="G212" s="124"/>
      <c r="H212" s="124"/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3346</v>
      </c>
      <c r="P212" s="13">
        <f>P211</f>
        <v>5095</v>
      </c>
      <c r="Q212" s="13"/>
      <c r="R212" s="13" t="s">
        <v>12</v>
      </c>
    </row>
    <row r="213" spans="1:18" s="7" customFormat="1" ht="15.75" customHeight="1">
      <c r="A213" s="123" t="s">
        <v>206</v>
      </c>
      <c r="B213" s="124"/>
      <c r="C213" s="124"/>
      <c r="D213" s="124"/>
      <c r="E213" s="124"/>
      <c r="F213" s="124"/>
      <c r="G213" s="124"/>
      <c r="H213" s="124"/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11.5</v>
      </c>
      <c r="P213" s="13"/>
      <c r="Q213" s="13"/>
      <c r="R213" s="13" t="s">
        <v>12</v>
      </c>
    </row>
    <row r="214" spans="1:18" s="7" customFormat="1" ht="99.75" customHeight="1">
      <c r="A214" s="62">
        <v>118</v>
      </c>
      <c r="B214" s="25" t="s">
        <v>63</v>
      </c>
      <c r="C214" s="104" t="s">
        <v>48</v>
      </c>
      <c r="D214" s="62" t="s">
        <v>99</v>
      </c>
      <c r="E214" s="75" t="s">
        <v>278</v>
      </c>
      <c r="F214" s="62">
        <v>381</v>
      </c>
      <c r="G214" s="23">
        <v>45076</v>
      </c>
      <c r="H214" s="23">
        <v>45199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/>
    </row>
    <row r="215" spans="1:18" s="7" customFormat="1" ht="103.5" customHeight="1">
      <c r="A215" s="62">
        <v>119</v>
      </c>
      <c r="B215" s="25" t="s">
        <v>63</v>
      </c>
      <c r="C215" s="104" t="s">
        <v>48</v>
      </c>
      <c r="D215" s="62" t="s">
        <v>99</v>
      </c>
      <c r="E215" s="75" t="s">
        <v>279</v>
      </c>
      <c r="F215" s="62">
        <v>250</v>
      </c>
      <c r="G215" s="23">
        <v>45076</v>
      </c>
      <c r="H215" s="23">
        <v>45199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/>
    </row>
    <row r="216" spans="1:18" s="7" customFormat="1" ht="31.5" customHeight="1">
      <c r="A216" s="62">
        <v>120</v>
      </c>
      <c r="B216" s="25" t="s">
        <v>44</v>
      </c>
      <c r="C216" s="104" t="s">
        <v>33</v>
      </c>
      <c r="D216" s="62" t="s">
        <v>99</v>
      </c>
      <c r="E216" s="75" t="s">
        <v>100</v>
      </c>
      <c r="F216" s="62">
        <v>200</v>
      </c>
      <c r="G216" s="23">
        <v>45041</v>
      </c>
      <c r="H216" s="23">
        <v>45199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/>
    </row>
    <row r="217" spans="1:18" s="7" customFormat="1" ht="57.75">
      <c r="A217" s="62">
        <v>121</v>
      </c>
      <c r="B217" s="25" t="s">
        <v>70</v>
      </c>
      <c r="C217" s="104" t="s">
        <v>101</v>
      </c>
      <c r="D217" s="62" t="s">
        <v>99</v>
      </c>
      <c r="E217" s="75" t="s">
        <v>101</v>
      </c>
      <c r="F217" s="21">
        <v>1100</v>
      </c>
      <c r="G217" s="23">
        <v>44927</v>
      </c>
      <c r="H217" s="23">
        <v>45290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/>
    </row>
    <row r="218" spans="1:18" s="7" customFormat="1" ht="107.25">
      <c r="A218" s="62">
        <v>122</v>
      </c>
      <c r="B218" s="25" t="s">
        <v>64</v>
      </c>
      <c r="C218" s="104" t="s">
        <v>49</v>
      </c>
      <c r="D218" s="62" t="s">
        <v>99</v>
      </c>
      <c r="E218" s="75" t="s">
        <v>49</v>
      </c>
      <c r="F218" s="21">
        <v>50</v>
      </c>
      <c r="G218" s="23">
        <v>44927</v>
      </c>
      <c r="H218" s="23">
        <v>45290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/>
    </row>
    <row r="219" spans="1:18" s="7" customFormat="1" ht="24.75">
      <c r="A219" s="62">
        <v>123</v>
      </c>
      <c r="B219" s="25" t="s">
        <v>225</v>
      </c>
      <c r="C219" s="104" t="s">
        <v>28</v>
      </c>
      <c r="D219" s="62" t="s">
        <v>99</v>
      </c>
      <c r="E219" s="75" t="s">
        <v>28</v>
      </c>
      <c r="F219" s="21">
        <v>300</v>
      </c>
      <c r="G219" s="23">
        <v>45046</v>
      </c>
      <c r="H219" s="23">
        <v>45199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/>
    </row>
    <row r="220" spans="1:18" s="7" customFormat="1" ht="33">
      <c r="A220" s="62">
        <v>124</v>
      </c>
      <c r="B220" s="25" t="s">
        <v>224</v>
      </c>
      <c r="C220" s="104" t="s">
        <v>23</v>
      </c>
      <c r="D220" s="62" t="s">
        <v>99</v>
      </c>
      <c r="E220" s="75" t="s">
        <v>23</v>
      </c>
      <c r="F220" s="21">
        <v>550</v>
      </c>
      <c r="G220" s="23">
        <v>44927</v>
      </c>
      <c r="H220" s="23">
        <v>45290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/>
    </row>
    <row r="221" spans="1:18" s="7" customFormat="1" ht="15.75" customHeight="1">
      <c r="A221" s="125" t="s">
        <v>207</v>
      </c>
      <c r="B221" s="126"/>
      <c r="C221" s="126"/>
      <c r="D221" s="126"/>
      <c r="E221" s="126"/>
      <c r="F221" s="126"/>
      <c r="G221" s="126"/>
      <c r="H221" s="126"/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/>
      <c r="Q221" s="8"/>
      <c r="R221" s="8" t="s">
        <v>12</v>
      </c>
    </row>
    <row r="222" spans="1:18" s="7" customFormat="1" ht="15.75" customHeight="1">
      <c r="A222" s="125" t="s">
        <v>208</v>
      </c>
      <c r="B222" s="126"/>
      <c r="C222" s="126"/>
      <c r="D222" s="126"/>
      <c r="E222" s="126"/>
      <c r="F222" s="126"/>
      <c r="G222" s="126"/>
      <c r="H222" s="126"/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/>
      <c r="Q222" s="8"/>
      <c r="R222" s="8" t="s">
        <v>12</v>
      </c>
    </row>
    <row r="223" spans="1:18" s="49" customFormat="1" ht="96.75" customHeight="1">
      <c r="A223" s="62">
        <v>125</v>
      </c>
      <c r="B223" s="47" t="s">
        <v>62</v>
      </c>
      <c r="C223" s="84" t="s">
        <v>248</v>
      </c>
      <c r="D223" s="62" t="s">
        <v>320</v>
      </c>
      <c r="E223" s="84" t="s">
        <v>249</v>
      </c>
      <c r="F223" s="111">
        <v>28300</v>
      </c>
      <c r="G223" s="62">
        <v>2022</v>
      </c>
      <c r="H223" s="62">
        <v>2024</v>
      </c>
      <c r="I223" s="80">
        <v>0</v>
      </c>
      <c r="J223" s="80">
        <v>0</v>
      </c>
      <c r="K223" s="80">
        <v>0</v>
      </c>
      <c r="L223" s="80">
        <v>0</v>
      </c>
      <c r="M223" s="80">
        <v>0</v>
      </c>
      <c r="N223" s="80">
        <v>0</v>
      </c>
      <c r="O223" s="80">
        <v>10000</v>
      </c>
      <c r="P223" s="80">
        <v>0</v>
      </c>
      <c r="Q223" s="80">
        <f>O223-P223</f>
        <v>10000</v>
      </c>
      <c r="R223" s="102" t="s">
        <v>387</v>
      </c>
    </row>
    <row r="224" spans="1:18" s="49" customFormat="1" ht="120.75" customHeight="1">
      <c r="A224" s="62">
        <v>126</v>
      </c>
      <c r="B224" s="86" t="s">
        <v>62</v>
      </c>
      <c r="C224" s="84" t="s">
        <v>53</v>
      </c>
      <c r="D224" s="62" t="s">
        <v>321</v>
      </c>
      <c r="E224" s="84" t="s">
        <v>250</v>
      </c>
      <c r="F224" s="111">
        <v>69272.7</v>
      </c>
      <c r="G224" s="62">
        <v>2022</v>
      </c>
      <c r="H224" s="62">
        <v>2024</v>
      </c>
      <c r="I224" s="80">
        <v>0</v>
      </c>
      <c r="J224" s="80">
        <v>0</v>
      </c>
      <c r="K224" s="80">
        <v>0</v>
      </c>
      <c r="L224" s="80">
        <v>0</v>
      </c>
      <c r="M224" s="80">
        <v>0</v>
      </c>
      <c r="N224" s="80">
        <v>0</v>
      </c>
      <c r="O224" s="80">
        <v>19771.9</v>
      </c>
      <c r="P224" s="80">
        <v>0</v>
      </c>
      <c r="Q224" s="80">
        <f>O224-P224</f>
        <v>19771.9</v>
      </c>
      <c r="R224" s="102" t="s">
        <v>387</v>
      </c>
    </row>
    <row r="225" spans="1:18" s="49" customFormat="1" ht="101.25" customHeight="1">
      <c r="A225" s="62">
        <v>127</v>
      </c>
      <c r="B225" s="86" t="s">
        <v>62</v>
      </c>
      <c r="C225" s="84" t="s">
        <v>53</v>
      </c>
      <c r="D225" s="62" t="s">
        <v>322</v>
      </c>
      <c r="E225" s="84" t="s">
        <v>251</v>
      </c>
      <c r="F225" s="111">
        <v>5000</v>
      </c>
      <c r="G225" s="62">
        <v>2023</v>
      </c>
      <c r="H225" s="62">
        <v>2023</v>
      </c>
      <c r="I225" s="80">
        <v>0</v>
      </c>
      <c r="J225" s="80">
        <v>0</v>
      </c>
      <c r="K225" s="80">
        <v>0</v>
      </c>
      <c r="L225" s="80">
        <v>0</v>
      </c>
      <c r="M225" s="80">
        <v>0</v>
      </c>
      <c r="N225" s="80">
        <v>0</v>
      </c>
      <c r="O225" s="80">
        <v>0</v>
      </c>
      <c r="P225" s="80">
        <v>0</v>
      </c>
      <c r="Q225" s="80">
        <v>0</v>
      </c>
      <c r="R225" s="80"/>
    </row>
    <row r="226" spans="1:18" s="49" customFormat="1" ht="91.5" customHeight="1">
      <c r="A226" s="62">
        <v>128</v>
      </c>
      <c r="B226" s="47" t="s">
        <v>236</v>
      </c>
      <c r="C226" s="75" t="s">
        <v>73</v>
      </c>
      <c r="D226" s="62" t="s">
        <v>320</v>
      </c>
      <c r="E226" s="75" t="s">
        <v>334</v>
      </c>
      <c r="F226" s="48">
        <v>66000</v>
      </c>
      <c r="G226" s="62">
        <v>2023</v>
      </c>
      <c r="H226" s="62">
        <v>2024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/>
    </row>
    <row r="227" spans="1:18" s="49" customFormat="1" ht="159.75" customHeight="1">
      <c r="A227" s="62">
        <v>129</v>
      </c>
      <c r="B227" s="86" t="s">
        <v>236</v>
      </c>
      <c r="C227" s="84" t="s">
        <v>73</v>
      </c>
      <c r="D227" s="62" t="s">
        <v>321</v>
      </c>
      <c r="E227" s="84" t="s">
        <v>313</v>
      </c>
      <c r="F227" s="111">
        <v>67000</v>
      </c>
      <c r="G227" s="62">
        <v>2023</v>
      </c>
      <c r="H227" s="62">
        <v>2024</v>
      </c>
      <c r="I227" s="80">
        <v>0</v>
      </c>
      <c r="J227" s="80">
        <v>0</v>
      </c>
      <c r="K227" s="80">
        <v>0</v>
      </c>
      <c r="L227" s="80">
        <v>0</v>
      </c>
      <c r="M227" s="80">
        <v>0</v>
      </c>
      <c r="N227" s="80">
        <v>0</v>
      </c>
      <c r="O227" s="80">
        <v>0</v>
      </c>
      <c r="P227" s="80">
        <v>0</v>
      </c>
      <c r="Q227" s="80">
        <v>0</v>
      </c>
      <c r="R227" s="80"/>
    </row>
    <row r="228" spans="1:18" s="49" customFormat="1" ht="124.5" customHeight="1">
      <c r="A228" s="62">
        <v>130</v>
      </c>
      <c r="B228" s="86" t="s">
        <v>236</v>
      </c>
      <c r="C228" s="84" t="s">
        <v>73</v>
      </c>
      <c r="D228" s="62" t="s">
        <v>322</v>
      </c>
      <c r="E228" s="84" t="s">
        <v>314</v>
      </c>
      <c r="F228" s="111">
        <v>4000</v>
      </c>
      <c r="G228" s="62">
        <v>2022</v>
      </c>
      <c r="H228" s="62">
        <v>2023</v>
      </c>
      <c r="I228" s="80">
        <v>0</v>
      </c>
      <c r="J228" s="80">
        <v>0</v>
      </c>
      <c r="K228" s="80">
        <v>0</v>
      </c>
      <c r="L228" s="80">
        <v>0</v>
      </c>
      <c r="M228" s="80">
        <v>0</v>
      </c>
      <c r="N228" s="80">
        <v>0</v>
      </c>
      <c r="O228" s="80">
        <v>2000</v>
      </c>
      <c r="P228" s="80">
        <v>0</v>
      </c>
      <c r="Q228" s="80">
        <f>O228-P228</f>
        <v>2000</v>
      </c>
      <c r="R228" s="108" t="s">
        <v>378</v>
      </c>
    </row>
    <row r="229" spans="1:18" s="49" customFormat="1" ht="118.5" customHeight="1">
      <c r="A229" s="62">
        <v>131</v>
      </c>
      <c r="B229" s="47" t="s">
        <v>237</v>
      </c>
      <c r="C229" s="75" t="s">
        <v>54</v>
      </c>
      <c r="D229" s="62" t="s">
        <v>320</v>
      </c>
      <c r="E229" s="75" t="s">
        <v>252</v>
      </c>
      <c r="F229" s="48">
        <v>250000</v>
      </c>
      <c r="G229" s="62">
        <v>2023</v>
      </c>
      <c r="H229" s="62" t="s">
        <v>315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</row>
    <row r="230" spans="1:18" s="49" customFormat="1" ht="152.25" customHeight="1">
      <c r="A230" s="62">
        <v>132</v>
      </c>
      <c r="B230" s="86" t="s">
        <v>237</v>
      </c>
      <c r="C230" s="84" t="s">
        <v>54</v>
      </c>
      <c r="D230" s="62" t="s">
        <v>321</v>
      </c>
      <c r="E230" s="84" t="s">
        <v>253</v>
      </c>
      <c r="F230" s="111">
        <v>1000000</v>
      </c>
      <c r="G230" s="62">
        <v>2023</v>
      </c>
      <c r="H230" s="62" t="s">
        <v>315</v>
      </c>
      <c r="I230" s="80">
        <v>0</v>
      </c>
      <c r="J230" s="80">
        <v>0</v>
      </c>
      <c r="K230" s="80">
        <v>0</v>
      </c>
      <c r="L230" s="80">
        <v>0</v>
      </c>
      <c r="M230" s="80">
        <v>0</v>
      </c>
      <c r="N230" s="80">
        <v>0</v>
      </c>
      <c r="O230" s="80">
        <v>0</v>
      </c>
      <c r="P230" s="80">
        <v>0</v>
      </c>
      <c r="Q230" s="80">
        <v>0</v>
      </c>
      <c r="R230" s="80"/>
    </row>
    <row r="231" spans="1:18" s="49" customFormat="1" ht="108.75" customHeight="1">
      <c r="A231" s="62">
        <v>133</v>
      </c>
      <c r="B231" s="86" t="s">
        <v>237</v>
      </c>
      <c r="C231" s="84" t="s">
        <v>74</v>
      </c>
      <c r="D231" s="62" t="s">
        <v>322</v>
      </c>
      <c r="E231" s="84" t="s">
        <v>254</v>
      </c>
      <c r="F231" s="111">
        <v>500000</v>
      </c>
      <c r="G231" s="62">
        <v>2023</v>
      </c>
      <c r="H231" s="62" t="s">
        <v>315</v>
      </c>
      <c r="I231" s="80">
        <v>0</v>
      </c>
      <c r="J231" s="80">
        <v>0</v>
      </c>
      <c r="K231" s="80">
        <v>0</v>
      </c>
      <c r="L231" s="80">
        <v>0</v>
      </c>
      <c r="M231" s="80">
        <v>0</v>
      </c>
      <c r="N231" s="80">
        <v>0</v>
      </c>
      <c r="O231" s="80">
        <v>0</v>
      </c>
      <c r="P231" s="80">
        <v>0</v>
      </c>
      <c r="Q231" s="80">
        <v>0</v>
      </c>
      <c r="R231" s="80"/>
    </row>
    <row r="232" spans="1:18" s="7" customFormat="1" ht="15.75" customHeight="1">
      <c r="A232" s="125" t="s">
        <v>353</v>
      </c>
      <c r="B232" s="126"/>
      <c r="C232" s="126"/>
      <c r="D232" s="126"/>
      <c r="E232" s="126"/>
      <c r="F232" s="126"/>
      <c r="G232" s="126"/>
      <c r="H232" s="126"/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f>SUM(O223:O231)</f>
        <v>31771.9</v>
      </c>
      <c r="P232" s="8">
        <v>0</v>
      </c>
      <c r="Q232" s="8"/>
      <c r="R232" s="8" t="s">
        <v>12</v>
      </c>
    </row>
    <row r="233" spans="1:18" s="7" customFormat="1" ht="15.75" customHeight="1">
      <c r="A233" s="125" t="s">
        <v>354</v>
      </c>
      <c r="B233" s="126"/>
      <c r="C233" s="126"/>
      <c r="D233" s="126"/>
      <c r="E233" s="126"/>
      <c r="F233" s="126"/>
      <c r="G233" s="126"/>
      <c r="H233" s="126"/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31771.9</v>
      </c>
      <c r="P233" s="8"/>
      <c r="Q233" s="8"/>
      <c r="R233" s="8" t="s">
        <v>12</v>
      </c>
    </row>
    <row r="234" spans="1:18" s="7" customFormat="1" ht="271.5" customHeight="1">
      <c r="A234" s="62">
        <v>134</v>
      </c>
      <c r="B234" s="47" t="s">
        <v>237</v>
      </c>
      <c r="C234" s="72" t="s">
        <v>74</v>
      </c>
      <c r="D234" s="62" t="s">
        <v>335</v>
      </c>
      <c r="E234" s="72" t="s">
        <v>366</v>
      </c>
      <c r="F234" s="62">
        <v>14738.98</v>
      </c>
      <c r="G234" s="62">
        <v>2022</v>
      </c>
      <c r="H234" s="62">
        <v>2023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4100</v>
      </c>
      <c r="P234" s="21">
        <v>0</v>
      </c>
      <c r="Q234" s="21">
        <v>4100</v>
      </c>
      <c r="R234" s="21" t="s">
        <v>390</v>
      </c>
    </row>
    <row r="235" spans="1:18" s="7" customFormat="1" ht="188.25" customHeight="1">
      <c r="A235" s="62">
        <v>135</v>
      </c>
      <c r="B235" s="47" t="s">
        <v>238</v>
      </c>
      <c r="C235" s="72" t="s">
        <v>86</v>
      </c>
      <c r="D235" s="62" t="s">
        <v>335</v>
      </c>
      <c r="E235" s="72" t="s">
        <v>367</v>
      </c>
      <c r="F235" s="62">
        <v>5632.02</v>
      </c>
      <c r="G235" s="62">
        <v>2023</v>
      </c>
      <c r="H235" s="62">
        <v>2023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/>
    </row>
    <row r="236" spans="1:18" s="7" customFormat="1" ht="198.75" customHeight="1">
      <c r="A236" s="62">
        <v>136</v>
      </c>
      <c r="B236" s="47" t="s">
        <v>236</v>
      </c>
      <c r="C236" s="72" t="s">
        <v>355</v>
      </c>
      <c r="D236" s="62" t="s">
        <v>356</v>
      </c>
      <c r="E236" s="72" t="s">
        <v>360</v>
      </c>
      <c r="F236" s="62">
        <v>50000</v>
      </c>
      <c r="G236" s="62">
        <v>2024</v>
      </c>
      <c r="H236" s="62" t="s">
        <v>315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/>
    </row>
    <row r="237" spans="1:18" s="7" customFormat="1" ht="15.75" customHeight="1">
      <c r="A237" s="125" t="s">
        <v>209</v>
      </c>
      <c r="B237" s="126"/>
      <c r="C237" s="126"/>
      <c r="D237" s="126"/>
      <c r="E237" s="126"/>
      <c r="F237" s="126"/>
      <c r="G237" s="126"/>
      <c r="H237" s="126"/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f>SUM(O234:O236)</f>
        <v>4100</v>
      </c>
      <c r="P237" s="8">
        <f>SUM(P234:P236)</f>
        <v>0</v>
      </c>
      <c r="Q237" s="8"/>
      <c r="R237" s="8" t="s">
        <v>12</v>
      </c>
    </row>
    <row r="238" spans="1:18" s="7" customFormat="1" ht="15.75" customHeight="1">
      <c r="A238" s="125" t="s">
        <v>210</v>
      </c>
      <c r="B238" s="126"/>
      <c r="C238" s="126"/>
      <c r="D238" s="126"/>
      <c r="E238" s="126"/>
      <c r="F238" s="126"/>
      <c r="G238" s="126"/>
      <c r="H238" s="126"/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4100</v>
      </c>
      <c r="P238" s="8"/>
      <c r="Q238" s="8"/>
      <c r="R238" s="8" t="s">
        <v>12</v>
      </c>
    </row>
    <row r="239" spans="1:18" s="7" customFormat="1" ht="247.5">
      <c r="A239" s="62">
        <v>137</v>
      </c>
      <c r="B239" s="47" t="s">
        <v>62</v>
      </c>
      <c r="C239" s="72" t="s">
        <v>233</v>
      </c>
      <c r="D239" s="62"/>
      <c r="E239" s="72" t="s">
        <v>234</v>
      </c>
      <c r="F239" s="21">
        <v>523000</v>
      </c>
      <c r="G239" s="62">
        <v>2022</v>
      </c>
      <c r="H239" s="62">
        <v>2024</v>
      </c>
      <c r="I239" s="21">
        <v>0</v>
      </c>
      <c r="J239" s="21">
        <v>0</v>
      </c>
      <c r="K239" s="21">
        <v>0</v>
      </c>
      <c r="L239" s="21">
        <v>60000</v>
      </c>
      <c r="M239" s="21">
        <v>0</v>
      </c>
      <c r="N239" s="21">
        <f>L239-M239</f>
        <v>60000</v>
      </c>
      <c r="O239" s="21">
        <v>0</v>
      </c>
      <c r="P239" s="21">
        <v>0</v>
      </c>
      <c r="Q239" s="21">
        <v>0</v>
      </c>
      <c r="R239" s="102" t="s">
        <v>387</v>
      </c>
    </row>
    <row r="240" spans="1:18" s="7" customFormat="1" ht="64.5" customHeight="1">
      <c r="A240" s="28">
        <v>138</v>
      </c>
      <c r="B240" s="47" t="s">
        <v>236</v>
      </c>
      <c r="C240" s="38" t="s">
        <v>73</v>
      </c>
      <c r="D240" s="55"/>
      <c r="E240" s="72" t="s">
        <v>234</v>
      </c>
      <c r="F240" s="61">
        <v>395374.1</v>
      </c>
      <c r="G240" s="6">
        <v>2022</v>
      </c>
      <c r="H240" s="6">
        <v>2024</v>
      </c>
      <c r="I240" s="27">
        <v>0</v>
      </c>
      <c r="J240" s="27">
        <v>0</v>
      </c>
      <c r="K240" s="27">
        <v>0</v>
      </c>
      <c r="L240" s="27">
        <v>42516.2</v>
      </c>
      <c r="M240" s="27">
        <v>0</v>
      </c>
      <c r="N240" s="21">
        <f>L240-M240</f>
        <v>42516.2</v>
      </c>
      <c r="O240" s="27">
        <v>0</v>
      </c>
      <c r="P240" s="27">
        <v>0</v>
      </c>
      <c r="Q240" s="27">
        <v>0</v>
      </c>
      <c r="R240" s="102" t="s">
        <v>387</v>
      </c>
    </row>
    <row r="241" spans="1:18" s="7" customFormat="1" ht="248.25" thickBot="1">
      <c r="A241" s="62">
        <v>139</v>
      </c>
      <c r="B241" s="47" t="s">
        <v>237</v>
      </c>
      <c r="C241" s="63" t="s">
        <v>74</v>
      </c>
      <c r="D241" s="64"/>
      <c r="E241" s="72" t="s">
        <v>234</v>
      </c>
      <c r="F241" s="61">
        <v>310628.8</v>
      </c>
      <c r="G241" s="64">
        <v>2022</v>
      </c>
      <c r="H241" s="64">
        <v>2024</v>
      </c>
      <c r="I241" s="52">
        <v>0</v>
      </c>
      <c r="J241" s="52">
        <v>0</v>
      </c>
      <c r="K241" s="52">
        <v>0</v>
      </c>
      <c r="L241" s="52">
        <v>11607.2</v>
      </c>
      <c r="M241" s="52">
        <v>0</v>
      </c>
      <c r="N241" s="21">
        <f>L241-M241</f>
        <v>11607.2</v>
      </c>
      <c r="O241" s="52">
        <v>0</v>
      </c>
      <c r="P241" s="52">
        <v>0</v>
      </c>
      <c r="Q241" s="52">
        <v>0</v>
      </c>
      <c r="R241" s="102" t="s">
        <v>387</v>
      </c>
    </row>
    <row r="242" spans="1:18" s="7" customFormat="1" ht="16.5" customHeight="1" thickBot="1">
      <c r="A242" s="119" t="s">
        <v>214</v>
      </c>
      <c r="B242" s="120"/>
      <c r="C242" s="120"/>
      <c r="D242" s="120"/>
      <c r="E242" s="120"/>
      <c r="F242" s="120"/>
      <c r="G242" s="120"/>
      <c r="H242" s="120"/>
      <c r="I242" s="53"/>
      <c r="J242" s="53"/>
      <c r="K242" s="53"/>
      <c r="L242" s="53">
        <f>L244</f>
        <v>124966.99999999999</v>
      </c>
      <c r="M242" s="53">
        <f>M244</f>
        <v>10649.599999999999</v>
      </c>
      <c r="N242" s="53"/>
      <c r="O242" s="53"/>
      <c r="P242" s="53"/>
      <c r="Q242" s="53"/>
      <c r="R242" s="53" t="s">
        <v>12</v>
      </c>
    </row>
    <row r="243" spans="1:18" s="1" customFormat="1" ht="16.5" customHeight="1" thickBot="1">
      <c r="A243" s="119" t="s">
        <v>219</v>
      </c>
      <c r="B243" s="120"/>
      <c r="C243" s="120"/>
      <c r="D243" s="120"/>
      <c r="E243" s="120"/>
      <c r="F243" s="120"/>
      <c r="G243" s="120"/>
      <c r="H243" s="120"/>
      <c r="I243" s="4"/>
      <c r="J243" s="4"/>
      <c r="K243" s="4"/>
      <c r="L243" s="4">
        <f>L245</f>
        <v>124967</v>
      </c>
      <c r="M243" s="4"/>
      <c r="N243" s="4"/>
      <c r="O243" s="4"/>
      <c r="P243" s="4"/>
      <c r="Q243" s="4"/>
      <c r="R243" s="4" t="s">
        <v>12</v>
      </c>
    </row>
    <row r="244" spans="1:18" s="19" customFormat="1" ht="16.5" customHeight="1" thickBot="1">
      <c r="A244" s="121" t="s">
        <v>144</v>
      </c>
      <c r="B244" s="122"/>
      <c r="C244" s="122"/>
      <c r="D244" s="122"/>
      <c r="E244" s="122"/>
      <c r="F244" s="122"/>
      <c r="G244" s="122"/>
      <c r="H244" s="122"/>
      <c r="I244" s="9">
        <f>SUM(I131+I43)</f>
        <v>17334.9</v>
      </c>
      <c r="J244" s="9">
        <f>J43+J131</f>
        <v>17334.9</v>
      </c>
      <c r="K244" s="9">
        <v>0</v>
      </c>
      <c r="L244" s="9">
        <f>SUM(L241+L240+L239+L176+L131+L134+L43)</f>
        <v>124966.99999999999</v>
      </c>
      <c r="M244" s="9">
        <f>M43+M131</f>
        <v>10649.599999999999</v>
      </c>
      <c r="N244" s="9"/>
      <c r="O244" s="9">
        <f>SUM(O237+O232+O221+O212+O209+O206+O203+O200+O195+O191+O185+O182+O176+O163+O152+O146+O137+O134+O131+O116+O106+O99+O93+O90+O85+O69+O58+O51+O48+O43+O35+O29+O26+O20)</f>
        <v>227895.85</v>
      </c>
      <c r="P244" s="9">
        <f>SUM(P237+P232+P221+P212+P209+P206+P203+P200+P195+P191+P185+P182+P176+P163+P152+P146+P137+P134+P131+P116+P106+P99+P93+P90+P85+P69+P58+P51+P48+P43+P35+P29+P26+P20)</f>
        <v>128822.73999999998</v>
      </c>
      <c r="Q244" s="9"/>
      <c r="R244" s="9" t="s">
        <v>12</v>
      </c>
    </row>
    <row r="245" spans="1:18" s="19" customFormat="1" ht="16.5" customHeight="1" thickBot="1">
      <c r="A245" s="121" t="s">
        <v>145</v>
      </c>
      <c r="B245" s="122"/>
      <c r="C245" s="122"/>
      <c r="D245" s="122"/>
      <c r="E245" s="122"/>
      <c r="F245" s="122"/>
      <c r="G245" s="122"/>
      <c r="H245" s="122"/>
      <c r="I245" s="9"/>
      <c r="J245" s="9"/>
      <c r="K245" s="9"/>
      <c r="L245" s="9">
        <v>124967</v>
      </c>
      <c r="M245" s="9"/>
      <c r="N245" s="9"/>
      <c r="O245" s="9">
        <f>SUM(O238+O233+O222+O213+O210+O207+O204+O201+O196+O192+O186+O183+O177+O164+O153+O147+O138+O135+O132+O117+O107+O100+O94+O91+O86+O70+O59+O52+O49+O44+O36+O30+O27+O21)</f>
        <v>179950.3</v>
      </c>
      <c r="P245" s="9"/>
      <c r="Q245" s="9"/>
      <c r="R245" s="9" t="s">
        <v>12</v>
      </c>
    </row>
    <row r="249" spans="2:18" ht="15.75">
      <c r="B249" s="147" t="s">
        <v>223</v>
      </c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</row>
    <row r="250" spans="2:18" ht="15.75"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</row>
    <row r="251" spans="2:18" ht="15.75"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</row>
    <row r="252" spans="2:18" ht="15.75"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</row>
    <row r="253" spans="2:18" ht="15.75"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</row>
    <row r="254" spans="2:18" ht="15.75"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</row>
    <row r="255" spans="2:18" ht="15.75"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</row>
    <row r="256" spans="2:18" ht="15.75"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</row>
    <row r="257" spans="2:18" ht="64.5" customHeight="1"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</row>
  </sheetData>
  <sheetProtection/>
  <mergeCells count="163">
    <mergeCell ref="R17:R19"/>
    <mergeCell ref="A69:H69"/>
    <mergeCell ref="A70:H70"/>
    <mergeCell ref="A106:H106"/>
    <mergeCell ref="A100:H100"/>
    <mergeCell ref="A99:H99"/>
    <mergeCell ref="F87:F89"/>
    <mergeCell ref="D87:D89"/>
    <mergeCell ref="C87:C89"/>
    <mergeCell ref="A93:H93"/>
    <mergeCell ref="H87:H89"/>
    <mergeCell ref="A238:H238"/>
    <mergeCell ref="A233:H233"/>
    <mergeCell ref="A237:H237"/>
    <mergeCell ref="A232:H232"/>
    <mergeCell ref="A203:H203"/>
    <mergeCell ref="C154:C160"/>
    <mergeCell ref="A163:H163"/>
    <mergeCell ref="A191:H191"/>
    <mergeCell ref="A185:H185"/>
    <mergeCell ref="A222:H222"/>
    <mergeCell ref="A204:H204"/>
    <mergeCell ref="A200:H200"/>
    <mergeCell ref="A164:H164"/>
    <mergeCell ref="A138:H138"/>
    <mergeCell ref="A154:A160"/>
    <mergeCell ref="B154:B160"/>
    <mergeCell ref="A201:H201"/>
    <mergeCell ref="A182:H182"/>
    <mergeCell ref="A146:H146"/>
    <mergeCell ref="A147:H147"/>
    <mergeCell ref="R122:R125"/>
    <mergeCell ref="Q122:Q125"/>
    <mergeCell ref="A207:H207"/>
    <mergeCell ref="A196:H196"/>
    <mergeCell ref="A195:H195"/>
    <mergeCell ref="A192:H192"/>
    <mergeCell ref="M122:M125"/>
    <mergeCell ref="A186:H186"/>
    <mergeCell ref="A183:H183"/>
    <mergeCell ref="A176:H176"/>
    <mergeCell ref="R108:R111"/>
    <mergeCell ref="A35:H35"/>
    <mergeCell ref="A36:H36"/>
    <mergeCell ref="A86:H86"/>
    <mergeCell ref="E87:E89"/>
    <mergeCell ref="G87:G89"/>
    <mergeCell ref="D108:D111"/>
    <mergeCell ref="F108:F111"/>
    <mergeCell ref="Q108:Q111"/>
    <mergeCell ref="A107:H107"/>
    <mergeCell ref="A131:H131"/>
    <mergeCell ref="A132:H132"/>
    <mergeCell ref="A134:H134"/>
    <mergeCell ref="A135:H135"/>
    <mergeCell ref="A137:H137"/>
    <mergeCell ref="E122:E125"/>
    <mergeCell ref="C122:C125"/>
    <mergeCell ref="A126:A130"/>
    <mergeCell ref="E126:E130"/>
    <mergeCell ref="F126:F130"/>
    <mergeCell ref="I122:I125"/>
    <mergeCell ref="A117:H117"/>
    <mergeCell ref="J108:J111"/>
    <mergeCell ref="G108:G111"/>
    <mergeCell ref="H108:H111"/>
    <mergeCell ref="A116:H116"/>
    <mergeCell ref="A108:A111"/>
    <mergeCell ref="A122:A125"/>
    <mergeCell ref="B122:B125"/>
    <mergeCell ref="P108:P111"/>
    <mergeCell ref="M108:M111"/>
    <mergeCell ref="B108:B111"/>
    <mergeCell ref="C108:C111"/>
    <mergeCell ref="I108:I111"/>
    <mergeCell ref="L108:L111"/>
    <mergeCell ref="O108:O111"/>
    <mergeCell ref="N108:N111"/>
    <mergeCell ref="K108:K111"/>
    <mergeCell ref="L126:L130"/>
    <mergeCell ref="M126:M130"/>
    <mergeCell ref="P126:P130"/>
    <mergeCell ref="L122:L125"/>
    <mergeCell ref="P122:P125"/>
    <mergeCell ref="O122:O125"/>
    <mergeCell ref="N122:N125"/>
    <mergeCell ref="N87:N89"/>
    <mergeCell ref="L87:L89"/>
    <mergeCell ref="R87:R89"/>
    <mergeCell ref="Q87:Q89"/>
    <mergeCell ref="P87:P89"/>
    <mergeCell ref="M87:M89"/>
    <mergeCell ref="O87:O89"/>
    <mergeCell ref="A90:H90"/>
    <mergeCell ref="A91:H91"/>
    <mergeCell ref="A212:H212"/>
    <mergeCell ref="I15:K15"/>
    <mergeCell ref="A59:H59"/>
    <mergeCell ref="A49:H49"/>
    <mergeCell ref="I126:I130"/>
    <mergeCell ref="J126:J130"/>
    <mergeCell ref="K126:K130"/>
    <mergeCell ref="G122:G125"/>
    <mergeCell ref="A13:A16"/>
    <mergeCell ref="A85:H85"/>
    <mergeCell ref="A94:H94"/>
    <mergeCell ref="A51:H51"/>
    <mergeCell ref="A26:H26"/>
    <mergeCell ref="A27:H27"/>
    <mergeCell ref="A29:H29"/>
    <mergeCell ref="A30:H30"/>
    <mergeCell ref="A20:H20"/>
    <mergeCell ref="B87:B89"/>
    <mergeCell ref="A21:H21"/>
    <mergeCell ref="A48:H48"/>
    <mergeCell ref="A43:H43"/>
    <mergeCell ref="A44:H44"/>
    <mergeCell ref="R14:R16"/>
    <mergeCell ref="L14:N14"/>
    <mergeCell ref="O14:Q14"/>
    <mergeCell ref="L15:N15"/>
    <mergeCell ref="O15:Q15"/>
    <mergeCell ref="B13:B16"/>
    <mergeCell ref="G13:H13"/>
    <mergeCell ref="I13:R13"/>
    <mergeCell ref="G14:G16"/>
    <mergeCell ref="H14:H16"/>
    <mergeCell ref="B249:R257"/>
    <mergeCell ref="H126:H130"/>
    <mergeCell ref="N126:N130"/>
    <mergeCell ref="C126:C130"/>
    <mergeCell ref="O126:O130"/>
    <mergeCell ref="I14:K14"/>
    <mergeCell ref="A206:H206"/>
    <mergeCell ref="A177:H177"/>
    <mergeCell ref="Q126:Q130"/>
    <mergeCell ref="A52:H52"/>
    <mergeCell ref="A58:H58"/>
    <mergeCell ref="K87:K89"/>
    <mergeCell ref="J87:J89"/>
    <mergeCell ref="I87:I89"/>
    <mergeCell ref="F122:F125"/>
    <mergeCell ref="A87:A89"/>
    <mergeCell ref="R126:R130"/>
    <mergeCell ref="B126:B130"/>
    <mergeCell ref="G126:G130"/>
    <mergeCell ref="C13:C16"/>
    <mergeCell ref="D13:D16"/>
    <mergeCell ref="E13:E16"/>
    <mergeCell ref="F13:F16"/>
    <mergeCell ref="H122:H125"/>
    <mergeCell ref="J122:J125"/>
    <mergeCell ref="K122:K125"/>
    <mergeCell ref="A242:H242"/>
    <mergeCell ref="A243:H243"/>
    <mergeCell ref="A244:H244"/>
    <mergeCell ref="A245:H245"/>
    <mergeCell ref="A152:H152"/>
    <mergeCell ref="A153:H153"/>
    <mergeCell ref="A210:H210"/>
    <mergeCell ref="A209:H209"/>
    <mergeCell ref="A221:H221"/>
    <mergeCell ref="A213:H213"/>
  </mergeCells>
  <printOptions/>
  <pageMargins left="0.19791666666666666" right="0.23622047244094488" top="0.7480314960629921" bottom="0.46875" header="0.31496062992125984" footer="0.31496062992125984"/>
  <pageSetup horizontalDpi="600" verticalDpi="600" orientation="landscape" paperSize="9" r:id="rId1"/>
  <ignoredErrors>
    <ignoredError sqref="O209:P209 O200:P200 P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 Елена Александровна</dc:creator>
  <cp:keywords/>
  <dc:description/>
  <cp:lastModifiedBy>309</cp:lastModifiedBy>
  <cp:lastPrinted>2022-12-16T08:03:36Z</cp:lastPrinted>
  <dcterms:created xsi:type="dcterms:W3CDTF">2021-01-22T06:45:09Z</dcterms:created>
  <dcterms:modified xsi:type="dcterms:W3CDTF">2023-01-20T03:03:51Z</dcterms:modified>
  <cp:category/>
  <cp:version/>
  <cp:contentType/>
  <cp:contentStatus/>
</cp:coreProperties>
</file>